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9"/>
  </bookViews>
  <sheets>
    <sheet name="17-18-2nd half 17" sheetId="1" r:id="rId1"/>
    <sheet name="17-18 1st half of 18" sheetId="2" r:id="rId2"/>
    <sheet name="18-19 2nd half of 18" sheetId="3" r:id="rId3"/>
    <sheet name="18-19 1st half of 19" sheetId="4" r:id="rId4"/>
    <sheet name="19-20 2nd half of 19" sheetId="5" r:id="rId5"/>
    <sheet name="19-20 1st half of 20" sheetId="6" r:id="rId6"/>
    <sheet name="20-21 2nd half of 20" sheetId="7" r:id="rId7"/>
    <sheet name="20-21 1st half of21" sheetId="8" r:id="rId8"/>
    <sheet name="21-22 2nd half of 21" sheetId="9" r:id="rId9"/>
    <sheet name="21-22 1st half of 22" sheetId="10" r:id="rId10"/>
  </sheets>
  <calcPr calcId="145621"/>
</workbook>
</file>

<file path=xl/calcChain.xml><?xml version="1.0" encoding="utf-8"?>
<calcChain xmlns="http://schemas.openxmlformats.org/spreadsheetml/2006/main">
  <c r="H69" i="10" l="1"/>
  <c r="H6" i="10"/>
  <c r="H6" i="9"/>
  <c r="G6" i="9"/>
  <c r="E6" i="9"/>
  <c r="D6" i="9"/>
  <c r="A6" i="9"/>
  <c r="H6" i="7"/>
  <c r="D6" i="7"/>
  <c r="E6" i="7"/>
  <c r="A6" i="7"/>
  <c r="G48" i="8"/>
  <c r="G6" i="8"/>
  <c r="J28" i="6" l="1"/>
  <c r="I70" i="5"/>
  <c r="I48" i="5"/>
  <c r="I26" i="5"/>
  <c r="H73" i="4"/>
  <c r="H73" i="3" l="1"/>
  <c r="H67" i="2" l="1"/>
  <c r="I6" i="2" l="1"/>
</calcChain>
</file>

<file path=xl/sharedStrings.xml><?xml version="1.0" encoding="utf-8"?>
<sst xmlns="http://schemas.openxmlformats.org/spreadsheetml/2006/main" count="454" uniqueCount="33">
  <si>
    <t>No. of</t>
  </si>
  <si>
    <t>students</t>
  </si>
  <si>
    <t>Grade</t>
  </si>
  <si>
    <t>Percentage</t>
  </si>
  <si>
    <t>O</t>
  </si>
  <si>
    <t>A</t>
  </si>
  <si>
    <t>B</t>
  </si>
  <si>
    <t>C</t>
  </si>
  <si>
    <t>D</t>
  </si>
  <si>
    <t>F</t>
  </si>
  <si>
    <t>E</t>
  </si>
  <si>
    <t>P</t>
  </si>
  <si>
    <t>O +</t>
  </si>
  <si>
    <t>No. of students</t>
  </si>
  <si>
    <t>Result analysis: Semester - I CBCS</t>
  </si>
  <si>
    <t>Result analysis: Semester - III CBCS</t>
  </si>
  <si>
    <t>Result analysis: Semester - V CBGS</t>
  </si>
  <si>
    <t>Result analysis: Semester - VII CBGS</t>
  </si>
  <si>
    <t>Result analysis: Semester - II CBCS</t>
  </si>
  <si>
    <t>Result analysis: Semester - IV CBCS</t>
  </si>
  <si>
    <t>Result analysis: Semester - VI CBGS</t>
  </si>
  <si>
    <t>Result analysis: Semester - VIII CBGS</t>
  </si>
  <si>
    <t>Result analysis: Semester - V CBCS</t>
  </si>
  <si>
    <t>Result analysis: Semester - VI CBCS</t>
  </si>
  <si>
    <t>Result analysis: Semester - I Rev. 2019</t>
  </si>
  <si>
    <t>Result analysis: Semester - VII CBCS</t>
  </si>
  <si>
    <t>Result analysis: Semester - II Rev. 2019</t>
  </si>
  <si>
    <t>Result analysis: Semester - VIII CBCS</t>
  </si>
  <si>
    <t>Result analysis: Semester - III Rev. 2019</t>
  </si>
  <si>
    <t>Result analysis: Semester - IV Rev. 2019</t>
  </si>
  <si>
    <t>77..33</t>
  </si>
  <si>
    <t>Result analysis: Semester - V Rev. 2019</t>
  </si>
  <si>
    <t>Result analysis: Semester - VI Rev.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</si>
</sst>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6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'17-18-2nd half 17'!$B$5:$I$6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'17-18-2nd half 17'!$B$7:$I$7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25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03680"/>
        <c:axId val="186105216"/>
      </c:barChart>
      <c:catAx>
        <c:axId val="18610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6105216"/>
        <c:crosses val="autoZero"/>
        <c:auto val="1"/>
        <c:lblAlgn val="ctr"/>
        <c:lblOffset val="100"/>
        <c:noMultiLvlLbl val="0"/>
      </c:catAx>
      <c:valAx>
        <c:axId val="18610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10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'18-19 2nd half of 18'!$B$25:$I$26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'18-19 2nd half of 18'!$B$27:$I$27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24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89728"/>
        <c:axId val="135691264"/>
      </c:barChart>
      <c:catAx>
        <c:axId val="13568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91264"/>
        <c:crosses val="autoZero"/>
        <c:auto val="1"/>
        <c:lblAlgn val="ctr"/>
        <c:lblOffset val="100"/>
        <c:noMultiLvlLbl val="0"/>
      </c:catAx>
      <c:valAx>
        <c:axId val="13569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8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'18-19 2nd half of 18'!$B$49:$I$50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'18-19 2nd half of 18'!$B$51:$I$51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25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9552"/>
        <c:axId val="135721344"/>
      </c:barChart>
      <c:catAx>
        <c:axId val="13571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21344"/>
        <c:crosses val="autoZero"/>
        <c:auto val="1"/>
        <c:lblAlgn val="ctr"/>
        <c:lblOffset val="100"/>
        <c:noMultiLvlLbl val="0"/>
      </c:catAx>
      <c:valAx>
        <c:axId val="13572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1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'18-19 2nd half of 18'!$B$71:$H$72</c:f>
              <c:multiLvlStrCache>
                <c:ptCount val="7"/>
                <c:lvl>
                  <c:pt idx="0">
                    <c:v>O +</c:v>
                  </c:pt>
                  <c:pt idx="1">
                    <c:v>O</c:v>
                  </c:pt>
                  <c:pt idx="2">
                    <c:v>A</c:v>
                  </c:pt>
                  <c:pt idx="3">
                    <c:v>B</c:v>
                  </c:pt>
                  <c:pt idx="4">
                    <c:v>C</c:v>
                  </c:pt>
                  <c:pt idx="5">
                    <c:v>D</c:v>
                  </c:pt>
                  <c:pt idx="6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'18-19 2nd half of 18'!$B$73:$H$73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22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45536"/>
        <c:axId val="135747072"/>
      </c:barChart>
      <c:catAx>
        <c:axId val="13574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47072"/>
        <c:crosses val="autoZero"/>
        <c:auto val="1"/>
        <c:lblAlgn val="ctr"/>
        <c:lblOffset val="100"/>
        <c:noMultiLvlLbl val="0"/>
      </c:catAx>
      <c:valAx>
        <c:axId val="13574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4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'18-19 1st half of 19'!$B$5:$I$6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'18-19 1st half of 19'!$B$7:$I$7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17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99200"/>
        <c:axId val="134900736"/>
      </c:barChart>
      <c:catAx>
        <c:axId val="13489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00736"/>
        <c:crosses val="autoZero"/>
        <c:auto val="1"/>
        <c:lblAlgn val="ctr"/>
        <c:lblOffset val="100"/>
        <c:noMultiLvlLbl val="0"/>
      </c:catAx>
      <c:valAx>
        <c:axId val="13490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89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'18-19 1st half of 19'!$B$27:$I$28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'18-19 1st half of 19'!$B$29:$I$29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27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20832"/>
        <c:axId val="134926720"/>
      </c:barChart>
      <c:catAx>
        <c:axId val="13492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26720"/>
        <c:crosses val="autoZero"/>
        <c:auto val="1"/>
        <c:lblAlgn val="ctr"/>
        <c:lblOffset val="100"/>
        <c:noMultiLvlLbl val="0"/>
      </c:catAx>
      <c:valAx>
        <c:axId val="13492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2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'18-19 1st half of 19'!$B$49:$I$50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'18-19 1st half of 19'!$B$51:$I$51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22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68384"/>
        <c:axId val="135169920"/>
      </c:barChart>
      <c:catAx>
        <c:axId val="13516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69920"/>
        <c:crosses val="autoZero"/>
        <c:auto val="1"/>
        <c:lblAlgn val="ctr"/>
        <c:lblOffset val="100"/>
        <c:noMultiLvlLbl val="0"/>
      </c:catAx>
      <c:valAx>
        <c:axId val="13516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6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'18-19 1st half of 19'!$B$71:$H$72</c:f>
              <c:multiLvlStrCache>
                <c:ptCount val="7"/>
                <c:lvl>
                  <c:pt idx="0">
                    <c:v>O +</c:v>
                  </c:pt>
                  <c:pt idx="1">
                    <c:v>O</c:v>
                  </c:pt>
                  <c:pt idx="2">
                    <c:v>A</c:v>
                  </c:pt>
                  <c:pt idx="3">
                    <c:v>B</c:v>
                  </c:pt>
                  <c:pt idx="4">
                    <c:v>C</c:v>
                  </c:pt>
                  <c:pt idx="5">
                    <c:v>D</c:v>
                  </c:pt>
                  <c:pt idx="6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'18-19 1st half of 19'!$B$73:$H$73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26</c:v>
                </c:pt>
                <c:pt idx="4">
                  <c:v>4</c:v>
                </c:pt>
                <c:pt idx="5">
                  <c:v>0</c:v>
                </c:pt>
                <c:pt idx="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52448"/>
        <c:axId val="134953984"/>
      </c:barChart>
      <c:catAx>
        <c:axId val="13495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53984"/>
        <c:crosses val="autoZero"/>
        <c:auto val="1"/>
        <c:lblAlgn val="ctr"/>
        <c:lblOffset val="100"/>
        <c:noMultiLvlLbl val="0"/>
      </c:catAx>
      <c:valAx>
        <c:axId val="13495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52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'19-20 2nd half of 19'!$B$4:$G$5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'19-20 2nd half of 19'!$B$6:$G$6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23</c:v>
                </c:pt>
                <c:pt idx="3">
                  <c:v>10</c:v>
                </c:pt>
                <c:pt idx="4">
                  <c:v>0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07232"/>
        <c:axId val="135021312"/>
      </c:barChart>
      <c:catAx>
        <c:axId val="13500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21312"/>
        <c:crosses val="autoZero"/>
        <c:auto val="1"/>
        <c:lblAlgn val="ctr"/>
        <c:lblOffset val="100"/>
        <c:noMultiLvlLbl val="0"/>
      </c:catAx>
      <c:valAx>
        <c:axId val="13502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0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'19-20 2nd half of 19'!$B$24:$I$25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'19-20 2nd half of 19'!$B$26:$I$26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25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37312"/>
        <c:axId val="135038848"/>
      </c:barChart>
      <c:catAx>
        <c:axId val="13503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38848"/>
        <c:crosses val="autoZero"/>
        <c:auto val="1"/>
        <c:lblAlgn val="ctr"/>
        <c:lblOffset val="100"/>
        <c:noMultiLvlLbl val="0"/>
      </c:catAx>
      <c:valAx>
        <c:axId val="13503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3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'19-20 2nd half of 19'!$B$46:$I$47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'19-20 2nd half of 19'!$B$48:$I$48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34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58944"/>
        <c:axId val="135060480"/>
      </c:barChart>
      <c:catAx>
        <c:axId val="13505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60480"/>
        <c:crosses val="autoZero"/>
        <c:auto val="1"/>
        <c:lblAlgn val="ctr"/>
        <c:lblOffset val="100"/>
        <c:noMultiLvlLbl val="0"/>
      </c:catAx>
      <c:valAx>
        <c:axId val="13506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5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'17-18-2nd half 17'!$B$27:$I$28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'17-18-2nd half 17'!$B$29:$I$29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24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21216"/>
        <c:axId val="134824704"/>
      </c:barChart>
      <c:catAx>
        <c:axId val="18612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24704"/>
        <c:crosses val="autoZero"/>
        <c:auto val="1"/>
        <c:lblAlgn val="ctr"/>
        <c:lblOffset val="100"/>
        <c:noMultiLvlLbl val="0"/>
      </c:catAx>
      <c:valAx>
        <c:axId val="13482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12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'19-20 2nd half of 19'!$B$68:$I$69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'19-20 2nd half of 19'!$B$70:$I$70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21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83392"/>
        <c:axId val="135885184"/>
      </c:barChart>
      <c:catAx>
        <c:axId val="13588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85184"/>
        <c:crosses val="autoZero"/>
        <c:auto val="1"/>
        <c:lblAlgn val="ctr"/>
        <c:lblOffset val="100"/>
        <c:noMultiLvlLbl val="0"/>
      </c:catAx>
      <c:valAx>
        <c:axId val="13588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88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'19-20 1st half of 20'!$B$4:$G$5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'19-20 1st half of 20'!$B$6:$G$6</c:f>
              <c:numCache>
                <c:formatCode>General</c:formatCode>
                <c:ptCount val="6"/>
                <c:pt idx="0">
                  <c:v>3</c:v>
                </c:pt>
                <c:pt idx="1">
                  <c:v>27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54816"/>
        <c:axId val="135956352"/>
      </c:barChart>
      <c:catAx>
        <c:axId val="1359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956352"/>
        <c:crosses val="autoZero"/>
        <c:auto val="1"/>
        <c:lblAlgn val="ctr"/>
        <c:lblOffset val="100"/>
        <c:noMultiLvlLbl val="0"/>
      </c:catAx>
      <c:valAx>
        <c:axId val="13595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954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'19-20 1st half of 20'!$B$26:$I$27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'19-20 1st half of 20'!$B$28:$I$28</c:f>
              <c:numCache>
                <c:formatCode>General</c:formatCode>
                <c:ptCount val="8"/>
                <c:pt idx="0">
                  <c:v>3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80160"/>
        <c:axId val="135981696"/>
      </c:barChart>
      <c:catAx>
        <c:axId val="13598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981696"/>
        <c:crosses val="autoZero"/>
        <c:auto val="1"/>
        <c:lblAlgn val="ctr"/>
        <c:lblOffset val="100"/>
        <c:noMultiLvlLbl val="0"/>
      </c:catAx>
      <c:valAx>
        <c:axId val="13598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98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'19-20 1st half of 20'!$B$48:$I$49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'19-20 1st half of 20'!$B$50:$I$50</c:f>
              <c:numCache>
                <c:formatCode>General</c:formatCode>
                <c:ptCount val="8"/>
                <c:pt idx="0">
                  <c:v>7</c:v>
                </c:pt>
                <c:pt idx="1">
                  <c:v>22</c:v>
                </c:pt>
                <c:pt idx="2">
                  <c:v>28</c:v>
                </c:pt>
                <c:pt idx="3">
                  <c:v>14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51648"/>
        <c:axId val="187457536"/>
      </c:barChart>
      <c:catAx>
        <c:axId val="18745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7457536"/>
        <c:crosses val="autoZero"/>
        <c:auto val="1"/>
        <c:lblAlgn val="ctr"/>
        <c:lblOffset val="100"/>
        <c:noMultiLvlLbl val="0"/>
      </c:catAx>
      <c:valAx>
        <c:axId val="18745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5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'19-20 1st half of 20'!$B$68:$I$69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'19-20 1st half of 20'!$B$70:$I$70</c:f>
              <c:numCache>
                <c:formatCode>General</c:formatCode>
                <c:ptCount val="8"/>
                <c:pt idx="0">
                  <c:v>7</c:v>
                </c:pt>
                <c:pt idx="1">
                  <c:v>14</c:v>
                </c:pt>
                <c:pt idx="2">
                  <c:v>26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69184"/>
        <c:axId val="187479168"/>
      </c:barChart>
      <c:catAx>
        <c:axId val="18746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479168"/>
        <c:crosses val="autoZero"/>
        <c:auto val="1"/>
        <c:lblAlgn val="ctr"/>
        <c:lblOffset val="100"/>
        <c:noMultiLvlLbl val="0"/>
      </c:catAx>
      <c:valAx>
        <c:axId val="18747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6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'20-21 2nd half of 20'!$B$4:$G$5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'20-21 2nd half of 20'!$B$6:$G$6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26</c:v>
                </c:pt>
                <c:pt idx="3">
                  <c:v>44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28320"/>
        <c:axId val="187529856"/>
      </c:barChart>
      <c:catAx>
        <c:axId val="18752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7529856"/>
        <c:crosses val="autoZero"/>
        <c:auto val="1"/>
        <c:lblAlgn val="ctr"/>
        <c:lblOffset val="100"/>
        <c:noMultiLvlLbl val="0"/>
      </c:catAx>
      <c:valAx>
        <c:axId val="18752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52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'20-21 2nd half of 20'!$B$25:$I$26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'20-21 2nd half of 20'!$B$27:$I$27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18</c:v>
                </c:pt>
                <c:pt idx="3">
                  <c:v>29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49952"/>
        <c:axId val="135335936"/>
      </c:barChart>
      <c:catAx>
        <c:axId val="18754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35936"/>
        <c:crosses val="autoZero"/>
        <c:auto val="1"/>
        <c:lblAlgn val="ctr"/>
        <c:lblOffset val="100"/>
        <c:noMultiLvlLbl val="0"/>
      </c:catAx>
      <c:valAx>
        <c:axId val="13533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54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'20-21 2nd half of 20'!$B$47:$I$48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'20-21 2nd half of 20'!$B$49:$I$49</c:f>
              <c:numCache>
                <c:formatCode>General</c:formatCode>
                <c:ptCount val="8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33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43488"/>
        <c:axId val="135361664"/>
      </c:barChart>
      <c:catAx>
        <c:axId val="13534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61664"/>
        <c:crosses val="autoZero"/>
        <c:auto val="1"/>
        <c:lblAlgn val="ctr"/>
        <c:lblOffset val="100"/>
        <c:noMultiLvlLbl val="0"/>
      </c:catAx>
      <c:valAx>
        <c:axId val="13536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4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'20-21 1st half of21'!$B$4:$G$5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'20-21 1st half of21'!$B$6:$G$6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25</c:v>
                </c:pt>
                <c:pt idx="3">
                  <c:v>22</c:v>
                </c:pt>
                <c:pt idx="4">
                  <c:v>0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92736"/>
        <c:axId val="135494272"/>
      </c:barChart>
      <c:catAx>
        <c:axId val="13549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494272"/>
        <c:crosses val="autoZero"/>
        <c:auto val="1"/>
        <c:lblAlgn val="ctr"/>
        <c:lblOffset val="100"/>
        <c:noMultiLvlLbl val="0"/>
      </c:catAx>
      <c:valAx>
        <c:axId val="13549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9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'20-21 1st half of21'!$B$25:$G$26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'20-21 1st half of21'!$B$27:$G$27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34</c:v>
                </c:pt>
                <c:pt idx="3">
                  <c:v>13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02080"/>
        <c:axId val="187830272"/>
      </c:barChart>
      <c:catAx>
        <c:axId val="13550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7830272"/>
        <c:crosses val="autoZero"/>
        <c:auto val="1"/>
        <c:lblAlgn val="ctr"/>
        <c:lblOffset val="100"/>
        <c:noMultiLvlLbl val="0"/>
      </c:catAx>
      <c:valAx>
        <c:axId val="18783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02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'17-18-2nd half 17'!$B$48:$H$49</c:f>
              <c:multiLvlStrCache>
                <c:ptCount val="7"/>
                <c:lvl>
                  <c:pt idx="0">
                    <c:v>O +</c:v>
                  </c:pt>
                  <c:pt idx="1">
                    <c:v>O</c:v>
                  </c:pt>
                  <c:pt idx="2">
                    <c:v>A</c:v>
                  </c:pt>
                  <c:pt idx="3">
                    <c:v>B</c:v>
                  </c:pt>
                  <c:pt idx="4">
                    <c:v>C</c:v>
                  </c:pt>
                  <c:pt idx="5">
                    <c:v>D</c:v>
                  </c:pt>
                  <c:pt idx="6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'17-18-2nd half 17'!$B$50:$H$50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30</c:v>
                </c:pt>
                <c:pt idx="4">
                  <c:v>1</c:v>
                </c:pt>
                <c:pt idx="5">
                  <c:v>0</c:v>
                </c:pt>
                <c:pt idx="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8896"/>
        <c:axId val="134850432"/>
      </c:barChart>
      <c:catAx>
        <c:axId val="13484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50432"/>
        <c:crosses val="autoZero"/>
        <c:auto val="1"/>
        <c:lblAlgn val="ctr"/>
        <c:lblOffset val="100"/>
        <c:noMultiLvlLbl val="0"/>
      </c:catAx>
      <c:valAx>
        <c:axId val="13485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84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'20-21 1st half of21'!$B$46:$G$47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'20-21 1st half of21'!$B$48:$G$48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20</c:v>
                </c:pt>
                <c:pt idx="3">
                  <c:v>36</c:v>
                </c:pt>
                <c:pt idx="4">
                  <c:v>0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58304"/>
        <c:axId val="187860096"/>
      </c:barChart>
      <c:catAx>
        <c:axId val="18785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860096"/>
        <c:crosses val="autoZero"/>
        <c:auto val="1"/>
        <c:lblAlgn val="ctr"/>
        <c:lblOffset val="100"/>
        <c:noMultiLvlLbl val="0"/>
      </c:catAx>
      <c:valAx>
        <c:axId val="18786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858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'20-21 1st half of21'!$B$67:$I$68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'20-21 1st half of21'!$B$69:$I$69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24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92480"/>
        <c:axId val="187894016"/>
      </c:barChart>
      <c:catAx>
        <c:axId val="1878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7894016"/>
        <c:crosses val="autoZero"/>
        <c:auto val="1"/>
        <c:lblAlgn val="ctr"/>
        <c:lblOffset val="100"/>
        <c:noMultiLvlLbl val="0"/>
      </c:catAx>
      <c:valAx>
        <c:axId val="1878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89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'20-21 1st half of21'!$B$88:$I$89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'20-21 1st half of21'!$B$90:$I$90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39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14112"/>
        <c:axId val="187915648"/>
      </c:barChart>
      <c:catAx>
        <c:axId val="18791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7915648"/>
        <c:crosses val="autoZero"/>
        <c:auto val="1"/>
        <c:lblAlgn val="ctr"/>
        <c:lblOffset val="100"/>
        <c:noMultiLvlLbl val="0"/>
      </c:catAx>
      <c:valAx>
        <c:axId val="18791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1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'21-22 2nd half of 21'!$B$4:$G$5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'21-22 2nd half of 21'!$B$6:$G$6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21</c:v>
                </c:pt>
                <c:pt idx="3">
                  <c:v>45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64000"/>
        <c:axId val="187269888"/>
      </c:barChart>
      <c:catAx>
        <c:axId val="18726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7269888"/>
        <c:crosses val="autoZero"/>
        <c:auto val="1"/>
        <c:lblAlgn val="ctr"/>
        <c:lblOffset val="100"/>
        <c:noMultiLvlLbl val="0"/>
      </c:catAx>
      <c:valAx>
        <c:axId val="18726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264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'21-22 2nd half of 21'!$B$47:$I$48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'21-22 2nd half of 21'!$B$49:$I$49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23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62176"/>
        <c:axId val="187763712"/>
      </c:barChart>
      <c:catAx>
        <c:axId val="18776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7763712"/>
        <c:crosses val="autoZero"/>
        <c:auto val="1"/>
        <c:lblAlgn val="ctr"/>
        <c:lblOffset val="100"/>
        <c:noMultiLvlLbl val="0"/>
      </c:catAx>
      <c:valAx>
        <c:axId val="18776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76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'21-22 2nd half of 21'!$B$25:$G$26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'21-22 2nd half of 21'!$B$27:$G$27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45</c:v>
                </c:pt>
                <c:pt idx="4">
                  <c:v>0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55328"/>
        <c:axId val="197557248"/>
      </c:barChart>
      <c:catAx>
        <c:axId val="19755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57248"/>
        <c:crosses val="autoZero"/>
        <c:auto val="1"/>
        <c:lblAlgn val="ctr"/>
        <c:lblOffset val="100"/>
        <c:noMultiLvlLbl val="0"/>
      </c:catAx>
      <c:valAx>
        <c:axId val="19755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55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'21-22 1st half of 22'!$B$4:$G$5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'21-22 1st half of 22'!$B$6:$G$6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23</c:v>
                </c:pt>
                <c:pt idx="3">
                  <c:v>22</c:v>
                </c:pt>
                <c:pt idx="4">
                  <c:v>0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19104"/>
        <c:axId val="187120640"/>
      </c:barChart>
      <c:catAx>
        <c:axId val="18711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120640"/>
        <c:crosses val="autoZero"/>
        <c:auto val="1"/>
        <c:lblAlgn val="ctr"/>
        <c:lblOffset val="100"/>
        <c:noMultiLvlLbl val="0"/>
      </c:catAx>
      <c:valAx>
        <c:axId val="18712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1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'21-22 1st half of 22'!$B$25:$G$26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'21-22 1st half of 22'!$B$27:$G$27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10080"/>
        <c:axId val="197697920"/>
      </c:barChart>
      <c:catAx>
        <c:axId val="18771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7697920"/>
        <c:crosses val="autoZero"/>
        <c:auto val="1"/>
        <c:lblAlgn val="ctr"/>
        <c:lblOffset val="100"/>
        <c:noMultiLvlLbl val="0"/>
      </c:catAx>
      <c:valAx>
        <c:axId val="19769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710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'21-22 1st half of 22'!$B$46:$G$47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'21-22 1st half of 22'!$B$48:$G$48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22</c:v>
                </c:pt>
                <c:pt idx="3">
                  <c:v>21</c:v>
                </c:pt>
                <c:pt idx="4">
                  <c:v>0</c:v>
                </c:pt>
                <c:pt idx="5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80864"/>
        <c:axId val="198182400"/>
      </c:barChart>
      <c:catAx>
        <c:axId val="19818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182400"/>
        <c:crosses val="autoZero"/>
        <c:auto val="1"/>
        <c:lblAlgn val="ctr"/>
        <c:lblOffset val="100"/>
        <c:noMultiLvlLbl val="0"/>
      </c:catAx>
      <c:valAx>
        <c:axId val="19818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18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'21-22 1st half of 22'!$B$88:$I$89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'21-22 1st half of 22'!$B$90:$I$90</c:f>
              <c:numCache>
                <c:formatCode>General</c:formatCode>
                <c:ptCount val="8"/>
                <c:pt idx="0">
                  <c:v>0</c:v>
                </c:pt>
                <c:pt idx="1">
                  <c:v>21</c:v>
                </c:pt>
                <c:pt idx="2">
                  <c:v>29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95776"/>
        <c:axId val="207601664"/>
      </c:barChart>
      <c:catAx>
        <c:axId val="20759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7601664"/>
        <c:crosses val="autoZero"/>
        <c:auto val="1"/>
        <c:lblAlgn val="ctr"/>
        <c:lblOffset val="100"/>
        <c:noMultiLvlLbl val="0"/>
      </c:catAx>
      <c:valAx>
        <c:axId val="20760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9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'17-18-2nd half 17'!$B$70:$H$71</c:f>
              <c:multiLvlStrCache>
                <c:ptCount val="7"/>
                <c:lvl>
                  <c:pt idx="0">
                    <c:v>O +</c:v>
                  </c:pt>
                  <c:pt idx="1">
                    <c:v>O</c:v>
                  </c:pt>
                  <c:pt idx="2">
                    <c:v>A</c:v>
                  </c:pt>
                  <c:pt idx="3">
                    <c:v>B</c:v>
                  </c:pt>
                  <c:pt idx="4">
                    <c:v>C</c:v>
                  </c:pt>
                  <c:pt idx="5">
                    <c:v>D</c:v>
                  </c:pt>
                  <c:pt idx="6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'17-18-2nd half 17'!$B$72:$H$72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18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49056"/>
        <c:axId val="135150592"/>
      </c:barChart>
      <c:catAx>
        <c:axId val="13514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50592"/>
        <c:crosses val="autoZero"/>
        <c:auto val="1"/>
        <c:lblAlgn val="ctr"/>
        <c:lblOffset val="100"/>
        <c:noMultiLvlLbl val="0"/>
      </c:catAx>
      <c:valAx>
        <c:axId val="1351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4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'21-22 1st half of 22'!$B$67:$G$68</c:f>
              <c:multiLvlStrCache>
                <c:ptCount val="6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'21-22 1st half of 22'!$B$69:$G$69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41</c:v>
                </c:pt>
                <c:pt idx="3">
                  <c:v>24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47168"/>
        <c:axId val="156295168"/>
      </c:barChart>
      <c:catAx>
        <c:axId val="15624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295168"/>
        <c:crosses val="autoZero"/>
        <c:auto val="1"/>
        <c:lblAlgn val="ctr"/>
        <c:lblOffset val="100"/>
        <c:noMultiLvlLbl val="0"/>
      </c:catAx>
      <c:valAx>
        <c:axId val="15629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24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'17-18 1st half of 18'!$B$4:$I$5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'17-18 1st half of 18'!$B$6:$I$6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21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14208"/>
        <c:axId val="135215744"/>
      </c:barChart>
      <c:catAx>
        <c:axId val="13521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15744"/>
        <c:crosses val="autoZero"/>
        <c:auto val="1"/>
        <c:lblAlgn val="ctr"/>
        <c:lblOffset val="100"/>
        <c:noMultiLvlLbl val="0"/>
      </c:catAx>
      <c:valAx>
        <c:axId val="13521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1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98477996372902"/>
          <c:y val="8.0178233534761653E-2"/>
          <c:w val="0.6845080306606236"/>
          <c:h val="0.6935247799907364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'17-18 1st half of 18'!$B$21:$I$22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'17-18 1st half of 18'!$B$23:$I$23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17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8128"/>
        <c:axId val="135249920"/>
      </c:barChart>
      <c:catAx>
        <c:axId val="13524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49920"/>
        <c:crosses val="autoZero"/>
        <c:auto val="1"/>
        <c:lblAlgn val="ctr"/>
        <c:lblOffset val="100"/>
        <c:noMultiLvlLbl val="0"/>
      </c:catAx>
      <c:valAx>
        <c:axId val="13524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4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'17-18 1st half of 18'!$B$43:$H$44</c:f>
              <c:multiLvlStrCache>
                <c:ptCount val="7"/>
                <c:lvl>
                  <c:pt idx="0">
                    <c:v>O +</c:v>
                  </c:pt>
                  <c:pt idx="1">
                    <c:v>O</c:v>
                  </c:pt>
                  <c:pt idx="2">
                    <c:v>A</c:v>
                  </c:pt>
                  <c:pt idx="3">
                    <c:v>B</c:v>
                  </c:pt>
                  <c:pt idx="4">
                    <c:v>C</c:v>
                  </c:pt>
                  <c:pt idx="5">
                    <c:v>D</c:v>
                  </c:pt>
                  <c:pt idx="6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'17-18 1st half of 18'!$B$45:$H$45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34</c:v>
                </c:pt>
                <c:pt idx="4">
                  <c:v>7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57472"/>
        <c:axId val="135603328"/>
      </c:barChart>
      <c:catAx>
        <c:axId val="13525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03328"/>
        <c:crosses val="autoZero"/>
        <c:auto val="1"/>
        <c:lblAlgn val="ctr"/>
        <c:lblOffset val="100"/>
        <c:noMultiLvlLbl val="0"/>
      </c:catAx>
      <c:valAx>
        <c:axId val="13560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5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'17-18 1st half of 18'!$B$65:$H$66</c:f>
              <c:multiLvlStrCache>
                <c:ptCount val="7"/>
                <c:lvl>
                  <c:pt idx="0">
                    <c:v>O +</c:v>
                  </c:pt>
                  <c:pt idx="1">
                    <c:v>O</c:v>
                  </c:pt>
                  <c:pt idx="2">
                    <c:v>A</c:v>
                  </c:pt>
                  <c:pt idx="3">
                    <c:v>B</c:v>
                  </c:pt>
                  <c:pt idx="4">
                    <c:v>C</c:v>
                  </c:pt>
                  <c:pt idx="5">
                    <c:v>D</c:v>
                  </c:pt>
                  <c:pt idx="6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'17-18 1st half of 18'!$B$67:$H$67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31</c:v>
                </c:pt>
                <c:pt idx="4">
                  <c:v>1</c:v>
                </c:pt>
                <c:pt idx="5">
                  <c:v>0</c:v>
                </c:pt>
                <c:pt idx="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08960"/>
        <c:axId val="135618944"/>
      </c:barChart>
      <c:catAx>
        <c:axId val="13560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18944"/>
        <c:crosses val="autoZero"/>
        <c:auto val="1"/>
        <c:lblAlgn val="ctr"/>
        <c:lblOffset val="100"/>
        <c:noMultiLvlLbl val="0"/>
      </c:catAx>
      <c:valAx>
        <c:axId val="13561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0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'18-19 2nd half of 18'!$B$4:$I$5</c:f>
              <c:multiLvlStrCache>
                <c:ptCount val="8"/>
                <c:lvl>
                  <c:pt idx="0">
                    <c:v>O</c:v>
                  </c:pt>
                  <c:pt idx="1">
                    <c:v>A</c:v>
                  </c:pt>
                  <c:pt idx="2">
                    <c:v>B</c:v>
                  </c:pt>
                  <c:pt idx="3">
                    <c:v>C</c:v>
                  </c:pt>
                  <c:pt idx="4">
                    <c:v>D</c:v>
                  </c:pt>
                  <c:pt idx="5">
                    <c:v>E</c:v>
                  </c:pt>
                  <c:pt idx="6">
                    <c:v>P</c:v>
                  </c:pt>
                  <c:pt idx="7">
                    <c:v>F</c:v>
                  </c:pt>
                </c:lvl>
                <c:lvl>
                  <c:pt idx="0">
                    <c:v>Grade</c:v>
                  </c:pt>
                </c:lvl>
              </c:multiLvlStrCache>
            </c:multiLvlStrRef>
          </c:cat>
          <c:val>
            <c:numRef>
              <c:f>'18-19 2nd half of 18'!$B$6:$I$6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17</c:v>
                </c:pt>
                <c:pt idx="4">
                  <c:v>9</c:v>
                </c:pt>
                <c:pt idx="5">
                  <c:v>1</c:v>
                </c:pt>
                <c:pt idx="6">
                  <c:v>0</c:v>
                </c:pt>
                <c:pt idx="7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64000"/>
        <c:axId val="135665536"/>
      </c:barChart>
      <c:catAx>
        <c:axId val="13566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65536"/>
        <c:crosses val="autoZero"/>
        <c:auto val="1"/>
        <c:lblAlgn val="ctr"/>
        <c:lblOffset val="100"/>
        <c:noMultiLvlLbl val="0"/>
      </c:catAx>
      <c:valAx>
        <c:axId val="13566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6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104775</xdr:rowOff>
    </xdr:from>
    <xdr:to>
      <xdr:col>8</xdr:col>
      <xdr:colOff>295275</xdr:colOff>
      <xdr:row>21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85724</xdr:colOff>
      <xdr:row>29</xdr:row>
      <xdr:rowOff>142875</xdr:rowOff>
    </xdr:from>
    <xdr:to>
      <xdr:col>8</xdr:col>
      <xdr:colOff>533399</xdr:colOff>
      <xdr:row>44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57149</xdr:colOff>
      <xdr:row>50</xdr:row>
      <xdr:rowOff>171450</xdr:rowOff>
    </xdr:from>
    <xdr:to>
      <xdr:col>8</xdr:col>
      <xdr:colOff>504824</xdr:colOff>
      <xdr:row>66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142874</xdr:colOff>
      <xdr:row>73</xdr:row>
      <xdr:rowOff>19049</xdr:rowOff>
    </xdr:from>
    <xdr:to>
      <xdr:col>9</xdr:col>
      <xdr:colOff>76199</xdr:colOff>
      <xdr:row>88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0</xdr:rowOff>
    </xdr:from>
    <xdr:to>
      <xdr:col>8</xdr:col>
      <xdr:colOff>295275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27</xdr:row>
      <xdr:rowOff>152400</xdr:rowOff>
    </xdr:from>
    <xdr:to>
      <xdr:col>8</xdr:col>
      <xdr:colOff>285750</xdr:colOff>
      <xdr:row>42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48</xdr:row>
      <xdr:rowOff>85725</xdr:rowOff>
    </xdr:from>
    <xdr:to>
      <xdr:col>8</xdr:col>
      <xdr:colOff>266700</xdr:colOff>
      <xdr:row>62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90</xdr:row>
      <xdr:rowOff>114300</xdr:rowOff>
    </xdr:from>
    <xdr:to>
      <xdr:col>8</xdr:col>
      <xdr:colOff>295275</xdr:colOff>
      <xdr:row>105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69</xdr:row>
      <xdr:rowOff>104775</xdr:rowOff>
    </xdr:from>
    <xdr:to>
      <xdr:col>7</xdr:col>
      <xdr:colOff>885825</xdr:colOff>
      <xdr:row>83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6</xdr:row>
      <xdr:rowOff>95250</xdr:rowOff>
    </xdr:from>
    <xdr:to>
      <xdr:col>7</xdr:col>
      <xdr:colOff>9524</xdr:colOff>
      <xdr:row>17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23</xdr:row>
      <xdr:rowOff>171450</xdr:rowOff>
    </xdr:from>
    <xdr:to>
      <xdr:col>7</xdr:col>
      <xdr:colOff>533400</xdr:colOff>
      <xdr:row>38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45</xdr:row>
      <xdr:rowOff>123825</xdr:rowOff>
    </xdr:from>
    <xdr:to>
      <xdr:col>7</xdr:col>
      <xdr:colOff>400050</xdr:colOff>
      <xdr:row>60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67</xdr:row>
      <xdr:rowOff>171450</xdr:rowOff>
    </xdr:from>
    <xdr:to>
      <xdr:col>7</xdr:col>
      <xdr:colOff>314325</xdr:colOff>
      <xdr:row>82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</xdr:row>
      <xdr:rowOff>133350</xdr:rowOff>
    </xdr:from>
    <xdr:to>
      <xdr:col>8</xdr:col>
      <xdr:colOff>561975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28</xdr:row>
      <xdr:rowOff>28575</xdr:rowOff>
    </xdr:from>
    <xdr:to>
      <xdr:col>9</xdr:col>
      <xdr:colOff>152400</xdr:colOff>
      <xdr:row>42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295275</xdr:colOff>
      <xdr:row>51</xdr:row>
      <xdr:rowOff>171450</xdr:rowOff>
    </xdr:from>
    <xdr:to>
      <xdr:col>8</xdr:col>
      <xdr:colOff>409575</xdr:colOff>
      <xdr:row>66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247650</xdr:colOff>
      <xdr:row>73</xdr:row>
      <xdr:rowOff>133350</xdr:rowOff>
    </xdr:from>
    <xdr:to>
      <xdr:col>8</xdr:col>
      <xdr:colOff>304800</xdr:colOff>
      <xdr:row>88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7</xdr:row>
      <xdr:rowOff>123825</xdr:rowOff>
    </xdr:from>
    <xdr:to>
      <xdr:col>8</xdr:col>
      <xdr:colOff>85725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29</xdr:row>
      <xdr:rowOff>114300</xdr:rowOff>
    </xdr:from>
    <xdr:to>
      <xdr:col>8</xdr:col>
      <xdr:colOff>123825</xdr:colOff>
      <xdr:row>44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51</xdr:row>
      <xdr:rowOff>180975</xdr:rowOff>
    </xdr:from>
    <xdr:to>
      <xdr:col>8</xdr:col>
      <xdr:colOff>9525</xdr:colOff>
      <xdr:row>66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73</xdr:row>
      <xdr:rowOff>85725</xdr:rowOff>
    </xdr:from>
    <xdr:to>
      <xdr:col>8</xdr:col>
      <xdr:colOff>152400</xdr:colOff>
      <xdr:row>87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</xdr:row>
      <xdr:rowOff>85725</xdr:rowOff>
    </xdr:from>
    <xdr:to>
      <xdr:col>7</xdr:col>
      <xdr:colOff>276225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26</xdr:row>
      <xdr:rowOff>95250</xdr:rowOff>
    </xdr:from>
    <xdr:to>
      <xdr:col>8</xdr:col>
      <xdr:colOff>476250</xdr:colOff>
      <xdr:row>40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48</xdr:row>
      <xdr:rowOff>85725</xdr:rowOff>
    </xdr:from>
    <xdr:to>
      <xdr:col>8</xdr:col>
      <xdr:colOff>371475</xdr:colOff>
      <xdr:row>62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95250</xdr:colOff>
      <xdr:row>70</xdr:row>
      <xdr:rowOff>123825</xdr:rowOff>
    </xdr:from>
    <xdr:to>
      <xdr:col>8</xdr:col>
      <xdr:colOff>400050</xdr:colOff>
      <xdr:row>85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152400</xdr:rowOff>
    </xdr:from>
    <xdr:to>
      <xdr:col>8</xdr:col>
      <xdr:colOff>85725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28</xdr:row>
      <xdr:rowOff>161925</xdr:rowOff>
    </xdr:from>
    <xdr:to>
      <xdr:col>8</xdr:col>
      <xdr:colOff>266700</xdr:colOff>
      <xdr:row>43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50</xdr:row>
      <xdr:rowOff>171450</xdr:rowOff>
    </xdr:from>
    <xdr:to>
      <xdr:col>8</xdr:col>
      <xdr:colOff>314325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70</xdr:row>
      <xdr:rowOff>95250</xdr:rowOff>
    </xdr:from>
    <xdr:to>
      <xdr:col>8</xdr:col>
      <xdr:colOff>152400</xdr:colOff>
      <xdr:row>84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114300</xdr:rowOff>
    </xdr:from>
    <xdr:to>
      <xdr:col>8</xdr:col>
      <xdr:colOff>304800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27</xdr:row>
      <xdr:rowOff>95250</xdr:rowOff>
    </xdr:from>
    <xdr:to>
      <xdr:col>8</xdr:col>
      <xdr:colOff>342900</xdr:colOff>
      <xdr:row>41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49</xdr:row>
      <xdr:rowOff>180975</xdr:rowOff>
    </xdr:from>
    <xdr:to>
      <xdr:col>8</xdr:col>
      <xdr:colOff>295275</xdr:colOff>
      <xdr:row>64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0</xdr:rowOff>
    </xdr:from>
    <xdr:to>
      <xdr:col>8</xdr:col>
      <xdr:colOff>295275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27</xdr:row>
      <xdr:rowOff>152400</xdr:rowOff>
    </xdr:from>
    <xdr:to>
      <xdr:col>8</xdr:col>
      <xdr:colOff>285750</xdr:colOff>
      <xdr:row>42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48</xdr:row>
      <xdr:rowOff>85725</xdr:rowOff>
    </xdr:from>
    <xdr:to>
      <xdr:col>8</xdr:col>
      <xdr:colOff>266700</xdr:colOff>
      <xdr:row>62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69</xdr:row>
      <xdr:rowOff>57150</xdr:rowOff>
    </xdr:from>
    <xdr:to>
      <xdr:col>8</xdr:col>
      <xdr:colOff>266700</xdr:colOff>
      <xdr:row>83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90</xdr:row>
      <xdr:rowOff>114300</xdr:rowOff>
    </xdr:from>
    <xdr:to>
      <xdr:col>8</xdr:col>
      <xdr:colOff>295275</xdr:colOff>
      <xdr:row>105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114300</xdr:rowOff>
    </xdr:from>
    <xdr:to>
      <xdr:col>8</xdr:col>
      <xdr:colOff>304800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49</xdr:row>
      <xdr:rowOff>180975</xdr:rowOff>
    </xdr:from>
    <xdr:to>
      <xdr:col>8</xdr:col>
      <xdr:colOff>266700</xdr:colOff>
      <xdr:row>64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28</xdr:row>
      <xdr:rowOff>47625</xdr:rowOff>
    </xdr:from>
    <xdr:to>
      <xdr:col>8</xdr:col>
      <xdr:colOff>133350</xdr:colOff>
      <xdr:row>42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2"/>
  <sheetViews>
    <sheetView workbookViewId="0">
      <selection activeCell="B70" sqref="B70:H72"/>
    </sheetView>
  </sheetViews>
  <sheetFormatPr defaultRowHeight="15" x14ac:dyDescent="0.25"/>
  <cols>
    <col min="1" max="1" width="11.140625" customWidth="1"/>
    <col min="10" max="10" width="13.140625" customWidth="1"/>
    <col min="11" max="13" width="11.85546875" customWidth="1"/>
    <col min="14" max="14" width="18.28515625" customWidth="1"/>
  </cols>
  <sheetData>
    <row r="3" spans="1:10" ht="18.75" x14ac:dyDescent="0.3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"/>
    </row>
    <row r="5" spans="1:10" ht="15.75" x14ac:dyDescent="0.25">
      <c r="A5" s="7" t="s">
        <v>13</v>
      </c>
      <c r="B5" s="12" t="s">
        <v>2</v>
      </c>
      <c r="C5" s="12"/>
      <c r="D5" s="12"/>
      <c r="E5" s="12"/>
      <c r="F5" s="12"/>
      <c r="G5" s="12"/>
      <c r="H5" s="12"/>
      <c r="I5" s="12"/>
      <c r="J5" s="17" t="s">
        <v>3</v>
      </c>
    </row>
    <row r="6" spans="1:10" ht="15.75" x14ac:dyDescent="0.25">
      <c r="A6" s="8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10</v>
      </c>
      <c r="H6" s="3" t="s">
        <v>11</v>
      </c>
      <c r="I6" s="3" t="s">
        <v>9</v>
      </c>
      <c r="J6" s="18"/>
    </row>
    <row r="7" spans="1:10" ht="15.75" x14ac:dyDescent="0.25">
      <c r="A7" s="4">
        <v>59</v>
      </c>
      <c r="B7" s="4">
        <v>0</v>
      </c>
      <c r="C7" s="4">
        <v>2</v>
      </c>
      <c r="D7" s="4">
        <v>5</v>
      </c>
      <c r="E7" s="4">
        <v>25</v>
      </c>
      <c r="F7" s="4">
        <v>9</v>
      </c>
      <c r="G7" s="4">
        <v>0</v>
      </c>
      <c r="H7" s="4">
        <v>0</v>
      </c>
      <c r="I7" s="4">
        <v>18</v>
      </c>
      <c r="J7" s="4">
        <v>64.489999999999995</v>
      </c>
    </row>
    <row r="8" spans="1:10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25" spans="1:10" ht="18.75" x14ac:dyDescent="0.3">
      <c r="A25" s="11" t="s">
        <v>15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"/>
    </row>
    <row r="27" spans="1:10" ht="15.75" x14ac:dyDescent="0.25">
      <c r="A27" s="2" t="s">
        <v>0</v>
      </c>
      <c r="B27" s="12" t="s">
        <v>2</v>
      </c>
      <c r="C27" s="12"/>
      <c r="D27" s="12"/>
      <c r="E27" s="12"/>
      <c r="F27" s="12"/>
      <c r="G27" s="12"/>
      <c r="H27" s="12"/>
      <c r="I27" s="12"/>
      <c r="J27" s="17" t="s">
        <v>3</v>
      </c>
    </row>
    <row r="28" spans="1:10" ht="15.75" x14ac:dyDescent="0.25">
      <c r="A28" s="2" t="s">
        <v>1</v>
      </c>
      <c r="B28" s="3" t="s">
        <v>4</v>
      </c>
      <c r="C28" s="3" t="s">
        <v>5</v>
      </c>
      <c r="D28" s="3" t="s">
        <v>6</v>
      </c>
      <c r="E28" s="3" t="s">
        <v>7</v>
      </c>
      <c r="F28" s="3" t="s">
        <v>8</v>
      </c>
      <c r="G28" s="3" t="s">
        <v>10</v>
      </c>
      <c r="H28" s="3" t="s">
        <v>11</v>
      </c>
      <c r="I28" s="3" t="s">
        <v>9</v>
      </c>
      <c r="J28" s="18"/>
    </row>
    <row r="29" spans="1:10" ht="15.75" x14ac:dyDescent="0.25">
      <c r="A29" s="4">
        <v>58</v>
      </c>
      <c r="B29" s="4">
        <v>0</v>
      </c>
      <c r="C29" s="4">
        <v>2</v>
      </c>
      <c r="D29" s="4">
        <v>10</v>
      </c>
      <c r="E29" s="4">
        <v>24</v>
      </c>
      <c r="F29" s="4">
        <v>8</v>
      </c>
      <c r="G29" s="4">
        <v>0</v>
      </c>
      <c r="H29" s="4">
        <v>0</v>
      </c>
      <c r="I29" s="4">
        <v>14</v>
      </c>
      <c r="J29" s="4">
        <v>75.86</v>
      </c>
    </row>
    <row r="30" spans="1:10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.7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.7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.7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.7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.7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.7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6" spans="1:10" ht="18.75" x14ac:dyDescent="0.3">
      <c r="A46" s="11" t="s">
        <v>16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"/>
    </row>
    <row r="48" spans="1:10" ht="15.75" x14ac:dyDescent="0.25">
      <c r="A48" s="2" t="s">
        <v>0</v>
      </c>
      <c r="B48" s="12" t="s">
        <v>2</v>
      </c>
      <c r="C48" s="12"/>
      <c r="D48" s="12"/>
      <c r="E48" s="12"/>
      <c r="F48" s="12"/>
      <c r="G48" s="12"/>
      <c r="H48" s="12"/>
      <c r="I48" s="13" t="s">
        <v>3</v>
      </c>
      <c r="J48" s="14"/>
    </row>
    <row r="49" spans="1:10" ht="15.75" x14ac:dyDescent="0.25">
      <c r="A49" s="2" t="s">
        <v>1</v>
      </c>
      <c r="B49" s="3" t="s">
        <v>12</v>
      </c>
      <c r="C49" s="3" t="s">
        <v>4</v>
      </c>
      <c r="D49" s="3" t="s">
        <v>5</v>
      </c>
      <c r="E49" s="3" t="s">
        <v>6</v>
      </c>
      <c r="F49" s="3" t="s">
        <v>7</v>
      </c>
      <c r="G49" s="3" t="s">
        <v>8</v>
      </c>
      <c r="H49" s="3" t="s">
        <v>9</v>
      </c>
      <c r="I49" s="15"/>
      <c r="J49" s="16"/>
    </row>
    <row r="50" spans="1:10" ht="15.75" x14ac:dyDescent="0.25">
      <c r="A50" s="4">
        <v>59</v>
      </c>
      <c r="B50" s="4">
        <v>0</v>
      </c>
      <c r="C50" s="4">
        <v>1</v>
      </c>
      <c r="D50" s="4">
        <v>9</v>
      </c>
      <c r="E50" s="4">
        <v>30</v>
      </c>
      <c r="F50" s="4">
        <v>1</v>
      </c>
      <c r="G50" s="4">
        <v>0</v>
      </c>
      <c r="H50" s="4">
        <v>18</v>
      </c>
      <c r="I50" s="9">
        <v>69.489999999999995</v>
      </c>
      <c r="J50" s="10"/>
    </row>
    <row r="68" spans="1:10" ht="18.75" x14ac:dyDescent="0.3">
      <c r="A68" s="11" t="s">
        <v>17</v>
      </c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5">
      <c r="A69" s="1"/>
    </row>
    <row r="70" spans="1:10" ht="15.75" x14ac:dyDescent="0.25">
      <c r="A70" s="2" t="s">
        <v>0</v>
      </c>
      <c r="B70" s="12" t="s">
        <v>2</v>
      </c>
      <c r="C70" s="12"/>
      <c r="D70" s="12"/>
      <c r="E70" s="12"/>
      <c r="F70" s="12"/>
      <c r="G70" s="12"/>
      <c r="H70" s="12"/>
      <c r="I70" s="13" t="s">
        <v>3</v>
      </c>
      <c r="J70" s="14"/>
    </row>
    <row r="71" spans="1:10" ht="15.75" x14ac:dyDescent="0.25">
      <c r="A71" s="2" t="s">
        <v>1</v>
      </c>
      <c r="B71" s="3" t="s">
        <v>12</v>
      </c>
      <c r="C71" s="3" t="s">
        <v>4</v>
      </c>
      <c r="D71" s="3" t="s">
        <v>5</v>
      </c>
      <c r="E71" s="3" t="s">
        <v>6</v>
      </c>
      <c r="F71" s="3" t="s">
        <v>7</v>
      </c>
      <c r="G71" s="3" t="s">
        <v>8</v>
      </c>
      <c r="H71" s="3" t="s">
        <v>9</v>
      </c>
      <c r="I71" s="15"/>
      <c r="J71" s="16"/>
    </row>
    <row r="72" spans="1:10" ht="15.75" x14ac:dyDescent="0.25">
      <c r="A72" s="4">
        <v>69</v>
      </c>
      <c r="B72" s="4">
        <v>0</v>
      </c>
      <c r="C72" s="4">
        <v>1</v>
      </c>
      <c r="D72" s="4">
        <v>18</v>
      </c>
      <c r="E72" s="4">
        <v>19</v>
      </c>
      <c r="F72" s="4">
        <v>0</v>
      </c>
      <c r="G72" s="4">
        <v>0</v>
      </c>
      <c r="H72" s="4">
        <v>31</v>
      </c>
      <c r="I72" s="9">
        <v>55.07</v>
      </c>
      <c r="J72" s="10"/>
    </row>
  </sheetData>
  <mergeCells count="15">
    <mergeCell ref="A68:J68"/>
    <mergeCell ref="B70:H70"/>
    <mergeCell ref="I70:J71"/>
    <mergeCell ref="I72:J72"/>
    <mergeCell ref="A3:J3"/>
    <mergeCell ref="A25:J25"/>
    <mergeCell ref="B27:I27"/>
    <mergeCell ref="J27:J28"/>
    <mergeCell ref="B5:I5"/>
    <mergeCell ref="J5:J6"/>
    <mergeCell ref="A5:A6"/>
    <mergeCell ref="I50:J50"/>
    <mergeCell ref="A46:J46"/>
    <mergeCell ref="B48:H48"/>
    <mergeCell ref="I48:J49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tabSelected="1" topLeftCell="A55" workbookViewId="0">
      <selection activeCell="A66" sqref="A66"/>
    </sheetView>
  </sheetViews>
  <sheetFormatPr defaultRowHeight="15" x14ac:dyDescent="0.25"/>
  <cols>
    <col min="8" max="8" width="13.5703125" customWidth="1"/>
  </cols>
  <sheetData>
    <row r="2" spans="1:8" ht="18.75" x14ac:dyDescent="0.3">
      <c r="A2" s="11" t="s">
        <v>24</v>
      </c>
      <c r="B2" s="11"/>
      <c r="C2" s="11"/>
      <c r="D2" s="11"/>
      <c r="E2" s="11"/>
      <c r="F2" s="11"/>
      <c r="G2" s="11"/>
      <c r="H2" s="11"/>
    </row>
    <row r="3" spans="1:8" x14ac:dyDescent="0.25">
      <c r="A3" s="1"/>
    </row>
    <row r="4" spans="1:8" ht="15.75" x14ac:dyDescent="0.25">
      <c r="A4" s="7" t="s">
        <v>13</v>
      </c>
      <c r="B4" s="12" t="s">
        <v>2</v>
      </c>
      <c r="C4" s="12"/>
      <c r="D4" s="12"/>
      <c r="E4" s="12"/>
      <c r="F4" s="12"/>
      <c r="G4" s="12"/>
      <c r="H4" s="17" t="s">
        <v>3</v>
      </c>
    </row>
    <row r="5" spans="1:8" ht="15.75" x14ac:dyDescent="0.25">
      <c r="A5" s="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18"/>
    </row>
    <row r="6" spans="1:8" ht="15.75" x14ac:dyDescent="0.25">
      <c r="A6" s="4">
        <v>65</v>
      </c>
      <c r="B6" s="4">
        <v>0</v>
      </c>
      <c r="C6" s="4">
        <v>3</v>
      </c>
      <c r="D6" s="4">
        <v>23</v>
      </c>
      <c r="E6" s="4">
        <v>22</v>
      </c>
      <c r="F6" s="4">
        <v>0</v>
      </c>
      <c r="G6" s="4">
        <v>17</v>
      </c>
      <c r="H6" s="6">
        <f>48/A6*100</f>
        <v>73.846153846153854</v>
      </c>
    </row>
    <row r="23" spans="1:8" ht="18.75" x14ac:dyDescent="0.3">
      <c r="A23" s="11" t="s">
        <v>26</v>
      </c>
      <c r="B23" s="11"/>
      <c r="C23" s="11"/>
      <c r="D23" s="11"/>
      <c r="E23" s="11"/>
      <c r="F23" s="11"/>
      <c r="G23" s="11"/>
      <c r="H23" s="11"/>
    </row>
    <row r="24" spans="1:8" x14ac:dyDescent="0.25">
      <c r="A24" s="1"/>
    </row>
    <row r="25" spans="1:8" ht="15.75" x14ac:dyDescent="0.25">
      <c r="A25" s="7" t="s">
        <v>13</v>
      </c>
      <c r="B25" s="12" t="s">
        <v>2</v>
      </c>
      <c r="C25" s="12"/>
      <c r="D25" s="12"/>
      <c r="E25" s="12"/>
      <c r="F25" s="12"/>
      <c r="G25" s="12"/>
      <c r="H25" s="17" t="s">
        <v>3</v>
      </c>
    </row>
    <row r="26" spans="1:8" ht="15.75" x14ac:dyDescent="0.25">
      <c r="A26" s="8"/>
      <c r="B26" s="3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18"/>
    </row>
    <row r="27" spans="1:8" ht="15.75" x14ac:dyDescent="0.25">
      <c r="A27" s="4">
        <v>64</v>
      </c>
      <c r="B27" s="4">
        <v>2</v>
      </c>
      <c r="C27" s="4">
        <v>4</v>
      </c>
      <c r="D27" s="4">
        <v>23</v>
      </c>
      <c r="E27" s="4">
        <v>13</v>
      </c>
      <c r="F27" s="4">
        <v>0</v>
      </c>
      <c r="G27" s="4">
        <v>22</v>
      </c>
      <c r="H27" s="4">
        <v>65.63</v>
      </c>
    </row>
    <row r="44" spans="1:8" ht="18.75" x14ac:dyDescent="0.3">
      <c r="A44" s="11" t="s">
        <v>29</v>
      </c>
      <c r="B44" s="11"/>
      <c r="C44" s="11"/>
      <c r="D44" s="11"/>
      <c r="E44" s="11"/>
      <c r="F44" s="11"/>
      <c r="G44" s="11"/>
      <c r="H44" s="11"/>
    </row>
    <row r="45" spans="1:8" x14ac:dyDescent="0.25">
      <c r="A45" s="1"/>
    </row>
    <row r="46" spans="1:8" ht="15.75" x14ac:dyDescent="0.25">
      <c r="A46" s="7" t="s">
        <v>13</v>
      </c>
      <c r="B46" s="12" t="s">
        <v>2</v>
      </c>
      <c r="C46" s="12"/>
      <c r="D46" s="12"/>
      <c r="E46" s="12"/>
      <c r="F46" s="12"/>
      <c r="G46" s="12"/>
      <c r="H46" s="17" t="s">
        <v>3</v>
      </c>
    </row>
    <row r="47" spans="1:8" ht="15.75" x14ac:dyDescent="0.25">
      <c r="A47" s="8"/>
      <c r="B47" s="3" t="s">
        <v>4</v>
      </c>
      <c r="C47" s="3" t="s">
        <v>5</v>
      </c>
      <c r="D47" s="3" t="s">
        <v>6</v>
      </c>
      <c r="E47" s="3" t="s">
        <v>7</v>
      </c>
      <c r="F47" s="3" t="s">
        <v>8</v>
      </c>
      <c r="G47" s="3" t="s">
        <v>9</v>
      </c>
      <c r="H47" s="18"/>
    </row>
    <row r="48" spans="1:8" ht="15.75" x14ac:dyDescent="0.25">
      <c r="A48" s="4">
        <v>76</v>
      </c>
      <c r="B48" s="4">
        <v>0</v>
      </c>
      <c r="C48" s="4">
        <v>4</v>
      </c>
      <c r="D48" s="4">
        <v>22</v>
      </c>
      <c r="E48" s="4">
        <v>21</v>
      </c>
      <c r="F48" s="4">
        <v>0</v>
      </c>
      <c r="G48" s="4">
        <v>29</v>
      </c>
      <c r="H48" s="4">
        <v>61.84</v>
      </c>
    </row>
    <row r="65" spans="1:10" ht="18.75" x14ac:dyDescent="0.3">
      <c r="A65" s="11" t="s">
        <v>32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5">
      <c r="A66" s="1"/>
    </row>
    <row r="67" spans="1:10" ht="15.75" customHeight="1" x14ac:dyDescent="0.25">
      <c r="A67" s="7" t="s">
        <v>13</v>
      </c>
      <c r="B67" s="12" t="s">
        <v>2</v>
      </c>
      <c r="C67" s="12"/>
      <c r="D67" s="12"/>
      <c r="E67" s="12"/>
      <c r="F67" s="12"/>
      <c r="G67" s="12"/>
      <c r="H67" s="19" t="s">
        <v>3</v>
      </c>
      <c r="I67" s="23"/>
      <c r="J67" s="23"/>
    </row>
    <row r="68" spans="1:10" ht="15.75" customHeight="1" x14ac:dyDescent="0.25">
      <c r="A68" s="8"/>
      <c r="B68" s="3" t="s">
        <v>4</v>
      </c>
      <c r="C68" s="3" t="s">
        <v>5</v>
      </c>
      <c r="D68" s="3" t="s">
        <v>6</v>
      </c>
      <c r="E68" s="3" t="s">
        <v>7</v>
      </c>
      <c r="F68" s="3" t="s">
        <v>8</v>
      </c>
      <c r="G68" s="3" t="s">
        <v>9</v>
      </c>
      <c r="H68" s="19"/>
      <c r="I68" s="23"/>
      <c r="J68" s="23"/>
    </row>
    <row r="69" spans="1:10" ht="15.75" x14ac:dyDescent="0.25">
      <c r="A69" s="4">
        <v>75</v>
      </c>
      <c r="B69" s="4">
        <v>1</v>
      </c>
      <c r="C69" s="4">
        <v>7</v>
      </c>
      <c r="D69" s="4">
        <v>41</v>
      </c>
      <c r="E69" s="4">
        <v>24</v>
      </c>
      <c r="F69" s="4">
        <v>0</v>
      </c>
      <c r="G69" s="4">
        <v>2</v>
      </c>
      <c r="H69" s="6">
        <f>73/A69*100</f>
        <v>97.333333333333343</v>
      </c>
      <c r="I69" s="23"/>
      <c r="J69" s="23"/>
    </row>
    <row r="86" spans="1:10" ht="18.75" x14ac:dyDescent="0.3">
      <c r="A86" s="11" t="s">
        <v>27</v>
      </c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5">
      <c r="A87" s="1"/>
    </row>
    <row r="88" spans="1:10" ht="15.75" x14ac:dyDescent="0.25">
      <c r="A88" s="7" t="s">
        <v>13</v>
      </c>
      <c r="B88" s="12" t="s">
        <v>2</v>
      </c>
      <c r="C88" s="12"/>
      <c r="D88" s="12"/>
      <c r="E88" s="12"/>
      <c r="F88" s="12"/>
      <c r="G88" s="12"/>
      <c r="H88" s="12"/>
      <c r="I88" s="12"/>
      <c r="J88" s="17" t="s">
        <v>3</v>
      </c>
    </row>
    <row r="89" spans="1:10" ht="15.75" x14ac:dyDescent="0.25">
      <c r="A89" s="8"/>
      <c r="B89" s="3" t="s">
        <v>4</v>
      </c>
      <c r="C89" s="3" t="s">
        <v>5</v>
      </c>
      <c r="D89" s="3" t="s">
        <v>6</v>
      </c>
      <c r="E89" s="3" t="s">
        <v>7</v>
      </c>
      <c r="F89" s="3" t="s">
        <v>8</v>
      </c>
      <c r="G89" s="3" t="s">
        <v>10</v>
      </c>
      <c r="H89" s="3" t="s">
        <v>11</v>
      </c>
      <c r="I89" s="3" t="s">
        <v>9</v>
      </c>
      <c r="J89" s="18"/>
    </row>
    <row r="90" spans="1:10" ht="15.75" x14ac:dyDescent="0.25">
      <c r="A90" s="4">
        <v>54</v>
      </c>
      <c r="B90" s="4">
        <v>0</v>
      </c>
      <c r="C90" s="4">
        <v>21</v>
      </c>
      <c r="D90" s="4">
        <v>29</v>
      </c>
      <c r="E90" s="4">
        <v>3</v>
      </c>
      <c r="F90" s="4">
        <v>0</v>
      </c>
      <c r="G90" s="4">
        <v>0</v>
      </c>
      <c r="H90" s="4">
        <v>0</v>
      </c>
      <c r="I90" s="4">
        <v>1</v>
      </c>
      <c r="J90" s="6">
        <v>98.15</v>
      </c>
    </row>
  </sheetData>
  <mergeCells count="21">
    <mergeCell ref="A86:J86"/>
    <mergeCell ref="A88:A89"/>
    <mergeCell ref="B88:I88"/>
    <mergeCell ref="J88:J89"/>
    <mergeCell ref="B67:G67"/>
    <mergeCell ref="H67:H68"/>
    <mergeCell ref="I67:J69"/>
    <mergeCell ref="A44:H44"/>
    <mergeCell ref="A46:A47"/>
    <mergeCell ref="B46:G46"/>
    <mergeCell ref="H46:H47"/>
    <mergeCell ref="A65:J65"/>
    <mergeCell ref="A67:A68"/>
    <mergeCell ref="A2:H2"/>
    <mergeCell ref="A4:A5"/>
    <mergeCell ref="B4:G4"/>
    <mergeCell ref="H4:H5"/>
    <mergeCell ref="A23:H23"/>
    <mergeCell ref="A25:A26"/>
    <mergeCell ref="B25:G25"/>
    <mergeCell ref="H25:H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topLeftCell="A40" workbookViewId="0">
      <selection activeCell="I82" sqref="I82"/>
    </sheetView>
  </sheetViews>
  <sheetFormatPr defaultRowHeight="15" x14ac:dyDescent="0.25"/>
  <sheetData>
    <row r="2" spans="1:10" ht="18.75" x14ac:dyDescent="0.3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"/>
    </row>
    <row r="4" spans="1:10" ht="15.75" x14ac:dyDescent="0.25">
      <c r="A4" s="7" t="s">
        <v>13</v>
      </c>
      <c r="B4" s="12" t="s">
        <v>2</v>
      </c>
      <c r="C4" s="12"/>
      <c r="D4" s="12"/>
      <c r="E4" s="12"/>
      <c r="F4" s="12"/>
      <c r="G4" s="12"/>
      <c r="H4" s="12"/>
      <c r="I4" s="12"/>
      <c r="J4" s="17" t="s">
        <v>3</v>
      </c>
    </row>
    <row r="5" spans="1:10" ht="15.75" x14ac:dyDescent="0.25">
      <c r="A5" s="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10</v>
      </c>
      <c r="H5" s="3" t="s">
        <v>11</v>
      </c>
      <c r="I5" s="3" t="s">
        <v>9</v>
      </c>
      <c r="J5" s="18"/>
    </row>
    <row r="6" spans="1:10" ht="15.75" x14ac:dyDescent="0.25">
      <c r="A6" s="4">
        <v>57</v>
      </c>
      <c r="B6" s="4">
        <v>0</v>
      </c>
      <c r="C6" s="4">
        <v>3</v>
      </c>
      <c r="D6" s="4">
        <v>3</v>
      </c>
      <c r="E6" s="4">
        <v>21</v>
      </c>
      <c r="F6" s="4">
        <v>9</v>
      </c>
      <c r="G6" s="4">
        <v>0</v>
      </c>
      <c r="H6" s="4">
        <v>0</v>
      </c>
      <c r="I6" s="4">
        <f>9+12</f>
        <v>21</v>
      </c>
      <c r="J6" s="4">
        <v>63.16</v>
      </c>
    </row>
    <row r="19" spans="1:10" ht="18.75" x14ac:dyDescent="0.3">
      <c r="A19" s="11" t="s">
        <v>19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"/>
    </row>
    <row r="21" spans="1:10" ht="15.75" x14ac:dyDescent="0.25">
      <c r="A21" s="7" t="s">
        <v>13</v>
      </c>
      <c r="B21" s="12" t="s">
        <v>2</v>
      </c>
      <c r="C21" s="12"/>
      <c r="D21" s="12"/>
      <c r="E21" s="12"/>
      <c r="F21" s="12"/>
      <c r="G21" s="12"/>
      <c r="H21" s="12"/>
      <c r="I21" s="12"/>
      <c r="J21" s="17" t="s">
        <v>3</v>
      </c>
    </row>
    <row r="22" spans="1:10" ht="15.75" x14ac:dyDescent="0.25">
      <c r="A22" s="8"/>
      <c r="B22" s="3" t="s">
        <v>4</v>
      </c>
      <c r="C22" s="3" t="s">
        <v>5</v>
      </c>
      <c r="D22" s="3" t="s">
        <v>6</v>
      </c>
      <c r="E22" s="3" t="s">
        <v>7</v>
      </c>
      <c r="F22" s="3" t="s">
        <v>8</v>
      </c>
      <c r="G22" s="3" t="s">
        <v>10</v>
      </c>
      <c r="H22" s="3" t="s">
        <v>11</v>
      </c>
      <c r="I22" s="3" t="s">
        <v>9</v>
      </c>
      <c r="J22" s="18"/>
    </row>
    <row r="23" spans="1:10" ht="15.75" x14ac:dyDescent="0.25">
      <c r="A23" s="4">
        <v>58</v>
      </c>
      <c r="B23" s="4">
        <v>0</v>
      </c>
      <c r="C23" s="4">
        <v>3</v>
      </c>
      <c r="D23" s="4">
        <v>4</v>
      </c>
      <c r="E23" s="4">
        <v>17</v>
      </c>
      <c r="F23" s="4">
        <v>8</v>
      </c>
      <c r="G23" s="4">
        <v>0</v>
      </c>
      <c r="H23" s="4">
        <v>0</v>
      </c>
      <c r="I23" s="4">
        <v>26</v>
      </c>
      <c r="J23" s="4">
        <v>55.17</v>
      </c>
    </row>
    <row r="41" spans="1:10" ht="18.75" x14ac:dyDescent="0.3">
      <c r="A41" s="11" t="s">
        <v>20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1"/>
    </row>
    <row r="43" spans="1:10" ht="15.75" x14ac:dyDescent="0.25">
      <c r="A43" s="7" t="s">
        <v>13</v>
      </c>
      <c r="B43" s="12" t="s">
        <v>2</v>
      </c>
      <c r="C43" s="12"/>
      <c r="D43" s="12"/>
      <c r="E43" s="12"/>
      <c r="F43" s="12"/>
      <c r="G43" s="12"/>
      <c r="H43" s="12"/>
      <c r="I43" s="13" t="s">
        <v>3</v>
      </c>
      <c r="J43" s="14"/>
    </row>
    <row r="44" spans="1:10" ht="15.75" x14ac:dyDescent="0.25">
      <c r="A44" s="8"/>
      <c r="B44" s="3" t="s">
        <v>12</v>
      </c>
      <c r="C44" s="3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3" t="s">
        <v>9</v>
      </c>
      <c r="I44" s="15"/>
      <c r="J44" s="16"/>
    </row>
    <row r="45" spans="1:10" ht="15.75" x14ac:dyDescent="0.25">
      <c r="A45" s="4">
        <v>59</v>
      </c>
      <c r="B45" s="4">
        <v>0</v>
      </c>
      <c r="C45" s="4">
        <v>3</v>
      </c>
      <c r="D45" s="4">
        <v>7</v>
      </c>
      <c r="E45" s="4">
        <v>34</v>
      </c>
      <c r="F45" s="4">
        <v>7</v>
      </c>
      <c r="G45" s="4">
        <v>0</v>
      </c>
      <c r="H45" s="4">
        <v>8</v>
      </c>
      <c r="I45" s="9">
        <v>86.44</v>
      </c>
      <c r="J45" s="10"/>
    </row>
    <row r="63" spans="1:10" ht="18.75" x14ac:dyDescent="0.3">
      <c r="A63" s="11" t="s">
        <v>21</v>
      </c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5">
      <c r="A64" s="1"/>
    </row>
    <row r="65" spans="1:10" ht="15.75" x14ac:dyDescent="0.25">
      <c r="A65" s="7" t="s">
        <v>13</v>
      </c>
      <c r="B65" s="12" t="s">
        <v>2</v>
      </c>
      <c r="C65" s="12"/>
      <c r="D65" s="12"/>
      <c r="E65" s="12"/>
      <c r="F65" s="12"/>
      <c r="G65" s="12"/>
      <c r="H65" s="12"/>
      <c r="I65" s="13" t="s">
        <v>3</v>
      </c>
      <c r="J65" s="14"/>
    </row>
    <row r="66" spans="1:10" ht="15.75" x14ac:dyDescent="0.25">
      <c r="A66" s="8"/>
      <c r="B66" s="3" t="s">
        <v>12</v>
      </c>
      <c r="C66" s="3" t="s">
        <v>4</v>
      </c>
      <c r="D66" s="3" t="s">
        <v>5</v>
      </c>
      <c r="E66" s="3" t="s">
        <v>6</v>
      </c>
      <c r="F66" s="3" t="s">
        <v>7</v>
      </c>
      <c r="G66" s="3" t="s">
        <v>8</v>
      </c>
      <c r="H66" s="3" t="s">
        <v>9</v>
      </c>
      <c r="I66" s="15"/>
      <c r="J66" s="16"/>
    </row>
    <row r="67" spans="1:10" ht="15.75" x14ac:dyDescent="0.25">
      <c r="A67" s="4">
        <v>69</v>
      </c>
      <c r="B67" s="4">
        <v>0</v>
      </c>
      <c r="C67" s="4">
        <v>0</v>
      </c>
      <c r="D67" s="4">
        <v>12</v>
      </c>
      <c r="E67" s="4">
        <v>31</v>
      </c>
      <c r="F67" s="4">
        <v>1</v>
      </c>
      <c r="G67" s="4">
        <v>0</v>
      </c>
      <c r="H67" s="4">
        <f>69-44</f>
        <v>25</v>
      </c>
      <c r="I67" s="9">
        <v>63.77</v>
      </c>
      <c r="J67" s="10"/>
    </row>
  </sheetData>
  <mergeCells count="18">
    <mergeCell ref="B65:H65"/>
    <mergeCell ref="I65:J66"/>
    <mergeCell ref="I67:J67"/>
    <mergeCell ref="A65:A66"/>
    <mergeCell ref="A41:J41"/>
    <mergeCell ref="B43:H43"/>
    <mergeCell ref="I43:J44"/>
    <mergeCell ref="I45:J45"/>
    <mergeCell ref="A43:A44"/>
    <mergeCell ref="A63:J63"/>
    <mergeCell ref="B21:I21"/>
    <mergeCell ref="J21:J22"/>
    <mergeCell ref="A21:A22"/>
    <mergeCell ref="A2:J2"/>
    <mergeCell ref="A4:A5"/>
    <mergeCell ref="B4:I4"/>
    <mergeCell ref="J4:J5"/>
    <mergeCell ref="A19:J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opLeftCell="A70" workbookViewId="0">
      <selection activeCell="M78" sqref="M78"/>
    </sheetView>
  </sheetViews>
  <sheetFormatPr defaultRowHeight="15" x14ac:dyDescent="0.25"/>
  <sheetData>
    <row r="2" spans="1:10" ht="18.75" x14ac:dyDescent="0.3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"/>
    </row>
    <row r="4" spans="1:10" ht="15.75" x14ac:dyDescent="0.25">
      <c r="A4" s="7" t="s">
        <v>13</v>
      </c>
      <c r="B4" s="12" t="s">
        <v>2</v>
      </c>
      <c r="C4" s="12"/>
      <c r="D4" s="12"/>
      <c r="E4" s="12"/>
      <c r="F4" s="12"/>
      <c r="G4" s="12"/>
      <c r="H4" s="12"/>
      <c r="I4" s="12"/>
      <c r="J4" s="17" t="s">
        <v>3</v>
      </c>
    </row>
    <row r="5" spans="1:10" ht="15.75" x14ac:dyDescent="0.25">
      <c r="A5" s="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10</v>
      </c>
      <c r="H5" s="3" t="s">
        <v>11</v>
      </c>
      <c r="I5" s="3" t="s">
        <v>9</v>
      </c>
      <c r="J5" s="18"/>
    </row>
    <row r="6" spans="1:10" ht="15.75" x14ac:dyDescent="0.25">
      <c r="A6" s="4">
        <v>60</v>
      </c>
      <c r="B6" s="4">
        <v>0</v>
      </c>
      <c r="C6" s="4">
        <v>2</v>
      </c>
      <c r="D6" s="4">
        <v>8</v>
      </c>
      <c r="E6" s="4">
        <v>17</v>
      </c>
      <c r="F6" s="4">
        <v>9</v>
      </c>
      <c r="G6" s="4">
        <v>1</v>
      </c>
      <c r="H6" s="4">
        <v>0</v>
      </c>
      <c r="I6" s="4">
        <v>23</v>
      </c>
      <c r="J6" s="4">
        <v>61.67</v>
      </c>
    </row>
    <row r="23" spans="1:10" ht="18.75" x14ac:dyDescent="0.3">
      <c r="A23" s="11" t="s">
        <v>15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"/>
    </row>
    <row r="25" spans="1:10" ht="15.75" x14ac:dyDescent="0.25">
      <c r="A25" s="7" t="s">
        <v>13</v>
      </c>
      <c r="B25" s="12" t="s">
        <v>2</v>
      </c>
      <c r="C25" s="12"/>
      <c r="D25" s="12"/>
      <c r="E25" s="12"/>
      <c r="F25" s="12"/>
      <c r="G25" s="12"/>
      <c r="H25" s="12"/>
      <c r="I25" s="12"/>
      <c r="J25" s="17" t="s">
        <v>3</v>
      </c>
    </row>
    <row r="26" spans="1:10" ht="15.75" x14ac:dyDescent="0.25">
      <c r="A26" s="8"/>
      <c r="B26" s="3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10</v>
      </c>
      <c r="H26" s="3" t="s">
        <v>11</v>
      </c>
      <c r="I26" s="3" t="s">
        <v>9</v>
      </c>
      <c r="J26" s="18"/>
    </row>
    <row r="27" spans="1:10" ht="15.75" x14ac:dyDescent="0.25">
      <c r="A27" s="4">
        <v>67</v>
      </c>
      <c r="B27" s="4">
        <v>0</v>
      </c>
      <c r="C27" s="4">
        <v>0</v>
      </c>
      <c r="D27" s="4">
        <v>9</v>
      </c>
      <c r="E27" s="4">
        <v>24</v>
      </c>
      <c r="F27" s="4">
        <v>17</v>
      </c>
      <c r="G27" s="4">
        <v>0</v>
      </c>
      <c r="H27" s="4">
        <v>0</v>
      </c>
      <c r="I27" s="4">
        <v>17</v>
      </c>
      <c r="J27" s="4">
        <v>74.63</v>
      </c>
    </row>
    <row r="47" spans="1:10" ht="18.75" x14ac:dyDescent="0.3">
      <c r="A47" s="11" t="s">
        <v>22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"/>
    </row>
    <row r="49" spans="1:10" ht="15.75" x14ac:dyDescent="0.25">
      <c r="A49" s="7" t="s">
        <v>13</v>
      </c>
      <c r="B49" s="12" t="s">
        <v>2</v>
      </c>
      <c r="C49" s="12"/>
      <c r="D49" s="12"/>
      <c r="E49" s="12"/>
      <c r="F49" s="12"/>
      <c r="G49" s="12"/>
      <c r="H49" s="12"/>
      <c r="I49" s="12"/>
      <c r="J49" s="17" t="s">
        <v>3</v>
      </c>
    </row>
    <row r="50" spans="1:10" ht="15.75" x14ac:dyDescent="0.25">
      <c r="A50" s="8"/>
      <c r="B50" s="3" t="s">
        <v>4</v>
      </c>
      <c r="C50" s="3" t="s">
        <v>5</v>
      </c>
      <c r="D50" s="3" t="s">
        <v>6</v>
      </c>
      <c r="E50" s="3" t="s">
        <v>7</v>
      </c>
      <c r="F50" s="3" t="s">
        <v>8</v>
      </c>
      <c r="G50" s="3" t="s">
        <v>10</v>
      </c>
      <c r="H50" s="3" t="s">
        <v>11</v>
      </c>
      <c r="I50" s="3" t="s">
        <v>9</v>
      </c>
      <c r="J50" s="18"/>
    </row>
    <row r="51" spans="1:10" ht="15.75" x14ac:dyDescent="0.25">
      <c r="A51" s="4">
        <v>51</v>
      </c>
      <c r="B51" s="4">
        <v>0</v>
      </c>
      <c r="C51" s="4">
        <v>3</v>
      </c>
      <c r="D51" s="4">
        <v>12</v>
      </c>
      <c r="E51" s="4">
        <v>25</v>
      </c>
      <c r="F51" s="4">
        <v>3</v>
      </c>
      <c r="G51" s="4">
        <v>0</v>
      </c>
      <c r="H51" s="4">
        <v>0</v>
      </c>
      <c r="I51" s="4">
        <v>8</v>
      </c>
      <c r="J51" s="4">
        <v>84.31</v>
      </c>
    </row>
    <row r="69" spans="1:10" ht="18.75" x14ac:dyDescent="0.3">
      <c r="A69" s="11" t="s">
        <v>17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5">
      <c r="A70" s="1"/>
    </row>
    <row r="71" spans="1:10" ht="15.75" x14ac:dyDescent="0.25">
      <c r="A71" s="7" t="s">
        <v>13</v>
      </c>
      <c r="B71" s="12" t="s">
        <v>2</v>
      </c>
      <c r="C71" s="12"/>
      <c r="D71" s="12"/>
      <c r="E71" s="12"/>
      <c r="F71" s="12"/>
      <c r="G71" s="12"/>
      <c r="H71" s="12"/>
      <c r="I71" s="13" t="s">
        <v>3</v>
      </c>
      <c r="J71" s="14"/>
    </row>
    <row r="72" spans="1:10" ht="15.75" x14ac:dyDescent="0.25">
      <c r="A72" s="8"/>
      <c r="B72" s="3" t="s">
        <v>12</v>
      </c>
      <c r="C72" s="3" t="s">
        <v>4</v>
      </c>
      <c r="D72" s="3" t="s">
        <v>5</v>
      </c>
      <c r="E72" s="3" t="s">
        <v>6</v>
      </c>
      <c r="F72" s="3" t="s">
        <v>7</v>
      </c>
      <c r="G72" s="3" t="s">
        <v>8</v>
      </c>
      <c r="H72" s="3" t="s">
        <v>9</v>
      </c>
      <c r="I72" s="15"/>
      <c r="J72" s="16"/>
    </row>
    <row r="73" spans="1:10" ht="15.75" x14ac:dyDescent="0.25">
      <c r="A73" s="4">
        <v>58</v>
      </c>
      <c r="B73" s="4">
        <v>0</v>
      </c>
      <c r="C73" s="4">
        <v>1</v>
      </c>
      <c r="D73" s="4">
        <v>11</v>
      </c>
      <c r="E73" s="4">
        <v>22</v>
      </c>
      <c r="F73" s="4">
        <v>0</v>
      </c>
      <c r="G73" s="4">
        <v>0</v>
      </c>
      <c r="H73" s="4">
        <f>58-34</f>
        <v>24</v>
      </c>
      <c r="I73" s="9">
        <v>58.62</v>
      </c>
      <c r="J73" s="10"/>
    </row>
  </sheetData>
  <mergeCells count="17">
    <mergeCell ref="B25:I25"/>
    <mergeCell ref="J25:J26"/>
    <mergeCell ref="A25:A26"/>
    <mergeCell ref="A2:J2"/>
    <mergeCell ref="A4:A5"/>
    <mergeCell ref="B4:I4"/>
    <mergeCell ref="J4:J5"/>
    <mergeCell ref="A23:J23"/>
    <mergeCell ref="I73:J73"/>
    <mergeCell ref="A71:A72"/>
    <mergeCell ref="A47:J47"/>
    <mergeCell ref="A49:A50"/>
    <mergeCell ref="B49:I49"/>
    <mergeCell ref="J49:J50"/>
    <mergeCell ref="A69:J69"/>
    <mergeCell ref="B71:H71"/>
    <mergeCell ref="I71:J7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3"/>
  <sheetViews>
    <sheetView workbookViewId="0">
      <selection activeCell="K76" sqref="K76"/>
    </sheetView>
  </sheetViews>
  <sheetFormatPr defaultRowHeight="15" x14ac:dyDescent="0.25"/>
  <sheetData>
    <row r="3" spans="1:10" ht="18.75" x14ac:dyDescent="0.3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"/>
    </row>
    <row r="5" spans="1:10" ht="15.75" x14ac:dyDescent="0.25">
      <c r="A5" s="7" t="s">
        <v>13</v>
      </c>
      <c r="B5" s="12" t="s">
        <v>2</v>
      </c>
      <c r="C5" s="12"/>
      <c r="D5" s="12"/>
      <c r="E5" s="12"/>
      <c r="F5" s="12"/>
      <c r="G5" s="12"/>
      <c r="H5" s="12"/>
      <c r="I5" s="12"/>
      <c r="J5" s="17" t="s">
        <v>3</v>
      </c>
    </row>
    <row r="6" spans="1:10" ht="15.75" x14ac:dyDescent="0.25">
      <c r="A6" s="8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10</v>
      </c>
      <c r="H6" s="3" t="s">
        <v>11</v>
      </c>
      <c r="I6" s="3" t="s">
        <v>9</v>
      </c>
      <c r="J6" s="18"/>
    </row>
    <row r="7" spans="1:10" ht="15.75" x14ac:dyDescent="0.25">
      <c r="A7" s="4">
        <v>60</v>
      </c>
      <c r="B7" s="4">
        <v>0</v>
      </c>
      <c r="C7" s="4">
        <v>2</v>
      </c>
      <c r="D7" s="4">
        <v>5</v>
      </c>
      <c r="E7" s="4">
        <v>17</v>
      </c>
      <c r="F7" s="4">
        <v>5</v>
      </c>
      <c r="G7" s="4">
        <v>1</v>
      </c>
      <c r="H7" s="4">
        <v>0</v>
      </c>
      <c r="I7" s="4">
        <v>30</v>
      </c>
      <c r="J7" s="6">
        <v>50</v>
      </c>
    </row>
    <row r="25" spans="1:10" ht="18.75" x14ac:dyDescent="0.3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"/>
    </row>
    <row r="27" spans="1:10" ht="15.75" x14ac:dyDescent="0.25">
      <c r="A27" s="7" t="s">
        <v>13</v>
      </c>
      <c r="B27" s="12" t="s">
        <v>2</v>
      </c>
      <c r="C27" s="12"/>
      <c r="D27" s="12"/>
      <c r="E27" s="12"/>
      <c r="F27" s="12"/>
      <c r="G27" s="12"/>
      <c r="H27" s="12"/>
      <c r="I27" s="12"/>
      <c r="J27" s="17" t="s">
        <v>3</v>
      </c>
    </row>
    <row r="28" spans="1:10" ht="15.75" x14ac:dyDescent="0.25">
      <c r="A28" s="8"/>
      <c r="B28" s="3" t="s">
        <v>4</v>
      </c>
      <c r="C28" s="3" t="s">
        <v>5</v>
      </c>
      <c r="D28" s="3" t="s">
        <v>6</v>
      </c>
      <c r="E28" s="3" t="s">
        <v>7</v>
      </c>
      <c r="F28" s="3" t="s">
        <v>8</v>
      </c>
      <c r="G28" s="3" t="s">
        <v>10</v>
      </c>
      <c r="H28" s="3" t="s">
        <v>11</v>
      </c>
      <c r="I28" s="3" t="s">
        <v>9</v>
      </c>
      <c r="J28" s="18"/>
    </row>
    <row r="29" spans="1:10" ht="15.75" x14ac:dyDescent="0.25">
      <c r="A29" s="4">
        <v>67</v>
      </c>
      <c r="B29" s="4">
        <v>0</v>
      </c>
      <c r="C29" s="4">
        <v>2</v>
      </c>
      <c r="D29" s="4">
        <v>6</v>
      </c>
      <c r="E29" s="4">
        <v>27</v>
      </c>
      <c r="F29" s="4">
        <v>23</v>
      </c>
      <c r="G29" s="4">
        <v>0</v>
      </c>
      <c r="H29" s="4">
        <v>0</v>
      </c>
      <c r="I29" s="4">
        <v>9</v>
      </c>
      <c r="J29" s="4">
        <v>86.57</v>
      </c>
    </row>
    <row r="47" spans="1:10" ht="18.75" x14ac:dyDescent="0.3">
      <c r="A47" s="11" t="s">
        <v>23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"/>
    </row>
    <row r="49" spans="1:10" ht="15.75" x14ac:dyDescent="0.25">
      <c r="A49" s="7" t="s">
        <v>13</v>
      </c>
      <c r="B49" s="12" t="s">
        <v>2</v>
      </c>
      <c r="C49" s="12"/>
      <c r="D49" s="12"/>
      <c r="E49" s="12"/>
      <c r="F49" s="12"/>
      <c r="G49" s="12"/>
      <c r="H49" s="12"/>
      <c r="I49" s="12"/>
      <c r="J49" s="17" t="s">
        <v>3</v>
      </c>
    </row>
    <row r="50" spans="1:10" ht="15.75" x14ac:dyDescent="0.25">
      <c r="A50" s="8"/>
      <c r="B50" s="3" t="s">
        <v>4</v>
      </c>
      <c r="C50" s="3" t="s">
        <v>5</v>
      </c>
      <c r="D50" s="3" t="s">
        <v>6</v>
      </c>
      <c r="E50" s="3" t="s">
        <v>7</v>
      </c>
      <c r="F50" s="3" t="s">
        <v>8</v>
      </c>
      <c r="G50" s="3" t="s">
        <v>10</v>
      </c>
      <c r="H50" s="3" t="s">
        <v>11</v>
      </c>
      <c r="I50" s="3" t="s">
        <v>9</v>
      </c>
      <c r="J50" s="18"/>
    </row>
    <row r="51" spans="1:10" ht="15.75" x14ac:dyDescent="0.25">
      <c r="A51" s="4">
        <v>51</v>
      </c>
      <c r="B51" s="4">
        <v>2</v>
      </c>
      <c r="C51" s="4">
        <v>3</v>
      </c>
      <c r="D51" s="4">
        <v>9</v>
      </c>
      <c r="E51" s="4">
        <v>22</v>
      </c>
      <c r="F51" s="4">
        <v>12</v>
      </c>
      <c r="G51" s="4">
        <v>0</v>
      </c>
      <c r="H51" s="4">
        <v>0</v>
      </c>
      <c r="I51" s="4">
        <v>3</v>
      </c>
      <c r="J51" s="4">
        <v>94.12</v>
      </c>
    </row>
    <row r="69" spans="1:10" ht="18.75" x14ac:dyDescent="0.3">
      <c r="A69" s="11" t="s">
        <v>21</v>
      </c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5">
      <c r="A70" s="1"/>
    </row>
    <row r="71" spans="1:10" ht="15.75" x14ac:dyDescent="0.25">
      <c r="A71" s="7" t="s">
        <v>13</v>
      </c>
      <c r="B71" s="12" t="s">
        <v>2</v>
      </c>
      <c r="C71" s="12"/>
      <c r="D71" s="12"/>
      <c r="E71" s="12"/>
      <c r="F71" s="12"/>
      <c r="G71" s="12"/>
      <c r="H71" s="12"/>
      <c r="I71" s="13" t="s">
        <v>3</v>
      </c>
      <c r="J71" s="14"/>
    </row>
    <row r="72" spans="1:10" ht="15.75" x14ac:dyDescent="0.25">
      <c r="A72" s="8"/>
      <c r="B72" s="3" t="s">
        <v>12</v>
      </c>
      <c r="C72" s="3" t="s">
        <v>4</v>
      </c>
      <c r="D72" s="3" t="s">
        <v>5</v>
      </c>
      <c r="E72" s="3" t="s">
        <v>6</v>
      </c>
      <c r="F72" s="3" t="s">
        <v>7</v>
      </c>
      <c r="G72" s="3" t="s">
        <v>8</v>
      </c>
      <c r="H72" s="3" t="s">
        <v>9</v>
      </c>
      <c r="I72" s="15"/>
      <c r="J72" s="16"/>
    </row>
    <row r="73" spans="1:10" ht="15.75" x14ac:dyDescent="0.25">
      <c r="A73" s="4">
        <v>58</v>
      </c>
      <c r="B73" s="4">
        <v>0</v>
      </c>
      <c r="C73" s="4">
        <v>0</v>
      </c>
      <c r="D73" s="4">
        <v>6</v>
      </c>
      <c r="E73" s="4">
        <v>26</v>
      </c>
      <c r="F73" s="4">
        <v>4</v>
      </c>
      <c r="G73" s="4">
        <v>0</v>
      </c>
      <c r="H73" s="4">
        <f>58-36</f>
        <v>22</v>
      </c>
      <c r="I73" s="9">
        <v>62.07</v>
      </c>
      <c r="J73" s="10"/>
    </row>
  </sheetData>
  <mergeCells count="17">
    <mergeCell ref="A27:A28"/>
    <mergeCell ref="B27:I27"/>
    <mergeCell ref="J27:J28"/>
    <mergeCell ref="A3:J3"/>
    <mergeCell ref="A5:A6"/>
    <mergeCell ref="B5:I5"/>
    <mergeCell ref="J5:J6"/>
    <mergeCell ref="A25:J25"/>
    <mergeCell ref="I73:J73"/>
    <mergeCell ref="A47:J47"/>
    <mergeCell ref="A49:A50"/>
    <mergeCell ref="B49:I49"/>
    <mergeCell ref="J49:J50"/>
    <mergeCell ref="A69:J69"/>
    <mergeCell ref="A71:A72"/>
    <mergeCell ref="B71:H71"/>
    <mergeCell ref="I71:J7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workbookViewId="0">
      <selection activeCell="K77" sqref="K77"/>
    </sheetView>
  </sheetViews>
  <sheetFormatPr defaultRowHeight="15" x14ac:dyDescent="0.25"/>
  <sheetData>
    <row r="2" spans="1:8" ht="18.75" x14ac:dyDescent="0.3">
      <c r="A2" s="11" t="s">
        <v>24</v>
      </c>
      <c r="B2" s="11"/>
      <c r="C2" s="11"/>
      <c r="D2" s="11"/>
      <c r="E2" s="11"/>
      <c r="F2" s="11"/>
      <c r="G2" s="11"/>
      <c r="H2" s="11"/>
    </row>
    <row r="3" spans="1:8" x14ac:dyDescent="0.25">
      <c r="A3" s="1"/>
    </row>
    <row r="4" spans="1:8" ht="15.75" x14ac:dyDescent="0.25">
      <c r="A4" s="7" t="s">
        <v>13</v>
      </c>
      <c r="B4" s="12" t="s">
        <v>2</v>
      </c>
      <c r="C4" s="12"/>
      <c r="D4" s="12"/>
      <c r="E4" s="12"/>
      <c r="F4" s="12"/>
      <c r="G4" s="12"/>
      <c r="H4" s="17" t="s">
        <v>3</v>
      </c>
    </row>
    <row r="5" spans="1:8" ht="15.75" x14ac:dyDescent="0.25">
      <c r="A5" s="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18"/>
    </row>
    <row r="6" spans="1:8" ht="15.75" x14ac:dyDescent="0.25">
      <c r="A6" s="4">
        <v>57</v>
      </c>
      <c r="B6" s="4">
        <v>0</v>
      </c>
      <c r="C6" s="4">
        <v>7</v>
      </c>
      <c r="D6" s="4">
        <v>23</v>
      </c>
      <c r="E6" s="4">
        <v>10</v>
      </c>
      <c r="F6" s="4">
        <v>0</v>
      </c>
      <c r="G6" s="4">
        <v>17</v>
      </c>
      <c r="H6" s="4">
        <v>70.180000000000007</v>
      </c>
    </row>
    <row r="22" spans="1:10" ht="18.75" x14ac:dyDescent="0.3">
      <c r="A22" s="11" t="s">
        <v>15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"/>
    </row>
    <row r="24" spans="1:10" ht="15.75" x14ac:dyDescent="0.25">
      <c r="A24" s="7" t="s">
        <v>13</v>
      </c>
      <c r="B24" s="12" t="s">
        <v>2</v>
      </c>
      <c r="C24" s="12"/>
      <c r="D24" s="12"/>
      <c r="E24" s="12"/>
      <c r="F24" s="12"/>
      <c r="G24" s="12"/>
      <c r="H24" s="12"/>
      <c r="I24" s="12"/>
      <c r="J24" s="17" t="s">
        <v>3</v>
      </c>
    </row>
    <row r="25" spans="1:10" ht="15.75" x14ac:dyDescent="0.25">
      <c r="A25" s="8"/>
      <c r="B25" s="3" t="s">
        <v>4</v>
      </c>
      <c r="C25" s="3" t="s">
        <v>5</v>
      </c>
      <c r="D25" s="3" t="s">
        <v>6</v>
      </c>
      <c r="E25" s="3" t="s">
        <v>7</v>
      </c>
      <c r="F25" s="3" t="s">
        <v>8</v>
      </c>
      <c r="G25" s="3" t="s">
        <v>10</v>
      </c>
      <c r="H25" s="3" t="s">
        <v>11</v>
      </c>
      <c r="I25" s="3" t="s">
        <v>9</v>
      </c>
      <c r="J25" s="18"/>
    </row>
    <row r="26" spans="1:10" ht="15.75" x14ac:dyDescent="0.25">
      <c r="A26" s="4">
        <v>56</v>
      </c>
      <c r="B26" s="4">
        <v>0</v>
      </c>
      <c r="C26" s="4">
        <v>2</v>
      </c>
      <c r="D26" s="4">
        <v>4</v>
      </c>
      <c r="E26" s="4">
        <v>25</v>
      </c>
      <c r="F26" s="4">
        <v>7</v>
      </c>
      <c r="G26" s="4">
        <v>0</v>
      </c>
      <c r="H26" s="4">
        <v>0</v>
      </c>
      <c r="I26" s="4">
        <f>56-38</f>
        <v>18</v>
      </c>
      <c r="J26" s="4">
        <v>67.86</v>
      </c>
    </row>
    <row r="44" spans="1:10" ht="18.75" x14ac:dyDescent="0.3">
      <c r="A44" s="11" t="s">
        <v>22</v>
      </c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"/>
    </row>
    <row r="46" spans="1:10" ht="15.75" x14ac:dyDescent="0.25">
      <c r="A46" s="7" t="s">
        <v>13</v>
      </c>
      <c r="B46" s="12" t="s">
        <v>2</v>
      </c>
      <c r="C46" s="12"/>
      <c r="D46" s="12"/>
      <c r="E46" s="12"/>
      <c r="F46" s="12"/>
      <c r="G46" s="12"/>
      <c r="H46" s="12"/>
      <c r="I46" s="12"/>
      <c r="J46" s="17" t="s">
        <v>3</v>
      </c>
    </row>
    <row r="47" spans="1:10" ht="15.75" x14ac:dyDescent="0.25">
      <c r="A47" s="8"/>
      <c r="B47" s="3" t="s">
        <v>4</v>
      </c>
      <c r="C47" s="3" t="s">
        <v>5</v>
      </c>
      <c r="D47" s="3" t="s">
        <v>6</v>
      </c>
      <c r="E47" s="3" t="s">
        <v>7</v>
      </c>
      <c r="F47" s="3" t="s">
        <v>8</v>
      </c>
      <c r="G47" s="3" t="s">
        <v>10</v>
      </c>
      <c r="H47" s="3" t="s">
        <v>11</v>
      </c>
      <c r="I47" s="3" t="s">
        <v>9</v>
      </c>
      <c r="J47" s="18"/>
    </row>
    <row r="48" spans="1:10" ht="15.75" x14ac:dyDescent="0.25">
      <c r="A48" s="4">
        <v>73</v>
      </c>
      <c r="B48" s="4">
        <v>0</v>
      </c>
      <c r="C48" s="4">
        <v>2</v>
      </c>
      <c r="D48" s="4">
        <v>13</v>
      </c>
      <c r="E48" s="4">
        <v>34</v>
      </c>
      <c r="F48" s="4">
        <v>8</v>
      </c>
      <c r="G48" s="4">
        <v>0</v>
      </c>
      <c r="H48" s="4">
        <v>0</v>
      </c>
      <c r="I48" s="4">
        <f>73-57</f>
        <v>16</v>
      </c>
      <c r="J48" s="4">
        <v>78.08</v>
      </c>
    </row>
    <row r="66" spans="1:10" ht="18.75" x14ac:dyDescent="0.3">
      <c r="A66" s="11" t="s">
        <v>25</v>
      </c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5">
      <c r="A67" s="1"/>
    </row>
    <row r="68" spans="1:10" ht="15.75" x14ac:dyDescent="0.25">
      <c r="A68" s="7" t="s">
        <v>13</v>
      </c>
      <c r="B68" s="12" t="s">
        <v>2</v>
      </c>
      <c r="C68" s="12"/>
      <c r="D68" s="12"/>
      <c r="E68" s="12"/>
      <c r="F68" s="12"/>
      <c r="G68" s="12"/>
      <c r="H68" s="12"/>
      <c r="I68" s="12"/>
      <c r="J68" s="17" t="s">
        <v>3</v>
      </c>
    </row>
    <row r="69" spans="1:10" ht="15.75" x14ac:dyDescent="0.25">
      <c r="A69" s="8"/>
      <c r="B69" s="3" t="s">
        <v>4</v>
      </c>
      <c r="C69" s="3" t="s">
        <v>5</v>
      </c>
      <c r="D69" s="3" t="s">
        <v>6</v>
      </c>
      <c r="E69" s="3" t="s">
        <v>7</v>
      </c>
      <c r="F69" s="3" t="s">
        <v>8</v>
      </c>
      <c r="G69" s="3" t="s">
        <v>10</v>
      </c>
      <c r="H69" s="3" t="s">
        <v>11</v>
      </c>
      <c r="I69" s="3" t="s">
        <v>9</v>
      </c>
      <c r="J69" s="18"/>
    </row>
    <row r="70" spans="1:10" ht="15.75" x14ac:dyDescent="0.25">
      <c r="A70" s="4">
        <v>52</v>
      </c>
      <c r="B70" s="4">
        <v>0</v>
      </c>
      <c r="C70" s="4">
        <v>3</v>
      </c>
      <c r="D70" s="4">
        <v>11</v>
      </c>
      <c r="E70" s="4">
        <v>21</v>
      </c>
      <c r="F70" s="4">
        <v>4</v>
      </c>
      <c r="G70" s="4">
        <v>0</v>
      </c>
      <c r="H70" s="4">
        <v>0</v>
      </c>
      <c r="I70" s="4">
        <f>52-39</f>
        <v>13</v>
      </c>
      <c r="J70" s="6">
        <v>75</v>
      </c>
    </row>
  </sheetData>
  <mergeCells count="16">
    <mergeCell ref="A68:A69"/>
    <mergeCell ref="B68:I68"/>
    <mergeCell ref="J68:J69"/>
    <mergeCell ref="A2:H2"/>
    <mergeCell ref="A4:A5"/>
    <mergeCell ref="B4:G4"/>
    <mergeCell ref="H4:H5"/>
    <mergeCell ref="A22:J22"/>
    <mergeCell ref="A24:A25"/>
    <mergeCell ref="B24:I24"/>
    <mergeCell ref="J24:J25"/>
    <mergeCell ref="A44:J44"/>
    <mergeCell ref="A46:A47"/>
    <mergeCell ref="B46:I46"/>
    <mergeCell ref="J46:J47"/>
    <mergeCell ref="A66:J6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opLeftCell="A58" workbookViewId="0">
      <selection activeCell="L74" sqref="L74"/>
    </sheetView>
  </sheetViews>
  <sheetFormatPr defaultRowHeight="15" x14ac:dyDescent="0.25"/>
  <cols>
    <col min="10" max="10" width="13.140625" bestFit="1" customWidth="1"/>
  </cols>
  <sheetData>
    <row r="2" spans="1:8" ht="18.75" x14ac:dyDescent="0.3">
      <c r="A2" s="11" t="s">
        <v>26</v>
      </c>
      <c r="B2" s="11"/>
      <c r="C2" s="11"/>
      <c r="D2" s="11"/>
      <c r="E2" s="11"/>
      <c r="F2" s="11"/>
      <c r="G2" s="11"/>
      <c r="H2" s="11"/>
    </row>
    <row r="3" spans="1:8" x14ac:dyDescent="0.25">
      <c r="A3" s="1"/>
    </row>
    <row r="4" spans="1:8" ht="15.75" x14ac:dyDescent="0.25">
      <c r="A4" s="7" t="s">
        <v>13</v>
      </c>
      <c r="B4" s="12" t="s">
        <v>2</v>
      </c>
      <c r="C4" s="12"/>
      <c r="D4" s="12"/>
      <c r="E4" s="12"/>
      <c r="F4" s="12"/>
      <c r="G4" s="12"/>
      <c r="H4" s="17" t="s">
        <v>3</v>
      </c>
    </row>
    <row r="5" spans="1:8" ht="15.75" x14ac:dyDescent="0.25">
      <c r="A5" s="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18"/>
    </row>
    <row r="6" spans="1:8" ht="15.75" x14ac:dyDescent="0.25">
      <c r="A6" s="4">
        <v>57</v>
      </c>
      <c r="B6" s="4">
        <v>3</v>
      </c>
      <c r="C6" s="4">
        <v>27</v>
      </c>
      <c r="D6" s="4">
        <v>26</v>
      </c>
      <c r="E6" s="4">
        <v>0</v>
      </c>
      <c r="F6" s="4">
        <v>0</v>
      </c>
      <c r="G6" s="4">
        <v>1</v>
      </c>
      <c r="H6" s="4">
        <v>98.25</v>
      </c>
    </row>
    <row r="24" spans="1:10" ht="18.75" x14ac:dyDescent="0.3">
      <c r="A24" s="11" t="s">
        <v>19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"/>
    </row>
    <row r="26" spans="1:10" ht="15.75" x14ac:dyDescent="0.25">
      <c r="A26" s="7" t="s">
        <v>13</v>
      </c>
      <c r="B26" s="12" t="s">
        <v>2</v>
      </c>
      <c r="C26" s="12"/>
      <c r="D26" s="12"/>
      <c r="E26" s="12"/>
      <c r="F26" s="12"/>
      <c r="G26" s="12"/>
      <c r="H26" s="12"/>
      <c r="I26" s="12"/>
      <c r="J26" s="17" t="s">
        <v>3</v>
      </c>
    </row>
    <row r="27" spans="1:10" ht="15.75" x14ac:dyDescent="0.25">
      <c r="A27" s="8"/>
      <c r="B27" s="3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3" t="s">
        <v>10</v>
      </c>
      <c r="H27" s="3" t="s">
        <v>11</v>
      </c>
      <c r="I27" s="3" t="s">
        <v>9</v>
      </c>
      <c r="J27" s="18"/>
    </row>
    <row r="28" spans="1:10" ht="15.75" x14ac:dyDescent="0.25">
      <c r="A28" s="4">
        <v>55</v>
      </c>
      <c r="B28" s="4">
        <v>3</v>
      </c>
      <c r="C28" s="4">
        <v>16</v>
      </c>
      <c r="D28" s="4">
        <v>17</v>
      </c>
      <c r="E28" s="4">
        <v>17</v>
      </c>
      <c r="F28" s="4">
        <v>1</v>
      </c>
      <c r="G28" s="4">
        <v>0</v>
      </c>
      <c r="H28" s="4">
        <v>0</v>
      </c>
      <c r="I28" s="4">
        <v>1</v>
      </c>
      <c r="J28" s="6">
        <f>54/55*100</f>
        <v>98.181818181818187</v>
      </c>
    </row>
    <row r="46" spans="1:10" ht="18.75" x14ac:dyDescent="0.3">
      <c r="A46" s="11" t="s">
        <v>23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"/>
    </row>
    <row r="48" spans="1:10" ht="15.75" x14ac:dyDescent="0.25">
      <c r="A48" s="7" t="s">
        <v>13</v>
      </c>
      <c r="B48" s="12" t="s">
        <v>2</v>
      </c>
      <c r="C48" s="12"/>
      <c r="D48" s="12"/>
      <c r="E48" s="12"/>
      <c r="F48" s="12"/>
      <c r="G48" s="12"/>
      <c r="H48" s="12"/>
      <c r="I48" s="12"/>
      <c r="J48" s="17" t="s">
        <v>3</v>
      </c>
    </row>
    <row r="49" spans="1:10" ht="15.75" x14ac:dyDescent="0.25">
      <c r="A49" s="8"/>
      <c r="B49" s="3" t="s">
        <v>4</v>
      </c>
      <c r="C49" s="3" t="s">
        <v>5</v>
      </c>
      <c r="D49" s="3" t="s">
        <v>6</v>
      </c>
      <c r="E49" s="3" t="s">
        <v>7</v>
      </c>
      <c r="F49" s="3" t="s">
        <v>8</v>
      </c>
      <c r="G49" s="3" t="s">
        <v>10</v>
      </c>
      <c r="H49" s="3" t="s">
        <v>11</v>
      </c>
      <c r="I49" s="3" t="s">
        <v>9</v>
      </c>
      <c r="J49" s="18"/>
    </row>
    <row r="50" spans="1:10" ht="15.75" x14ac:dyDescent="0.25">
      <c r="A50" s="4">
        <v>73</v>
      </c>
      <c r="B50" s="4">
        <v>7</v>
      </c>
      <c r="C50" s="4">
        <v>22</v>
      </c>
      <c r="D50" s="4">
        <v>28</v>
      </c>
      <c r="E50" s="4">
        <v>14</v>
      </c>
      <c r="F50" s="4">
        <v>2</v>
      </c>
      <c r="G50" s="4">
        <v>0</v>
      </c>
      <c r="H50" s="4">
        <v>0</v>
      </c>
      <c r="I50" s="4">
        <v>0</v>
      </c>
      <c r="J50" s="6">
        <v>100</v>
      </c>
    </row>
    <row r="66" spans="1:10" ht="18.75" x14ac:dyDescent="0.3">
      <c r="A66" s="11" t="s">
        <v>27</v>
      </c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5">
      <c r="A67" s="1"/>
    </row>
    <row r="68" spans="1:10" ht="15.75" x14ac:dyDescent="0.25">
      <c r="A68" s="7" t="s">
        <v>13</v>
      </c>
      <c r="B68" s="12" t="s">
        <v>2</v>
      </c>
      <c r="C68" s="12"/>
      <c r="D68" s="12"/>
      <c r="E68" s="12"/>
      <c r="F68" s="12"/>
      <c r="G68" s="12"/>
      <c r="H68" s="12"/>
      <c r="I68" s="12"/>
      <c r="J68" s="17" t="s">
        <v>3</v>
      </c>
    </row>
    <row r="69" spans="1:10" ht="15.75" x14ac:dyDescent="0.25">
      <c r="A69" s="8"/>
      <c r="B69" s="3" t="s">
        <v>4</v>
      </c>
      <c r="C69" s="3" t="s">
        <v>5</v>
      </c>
      <c r="D69" s="3" t="s">
        <v>6</v>
      </c>
      <c r="E69" s="3" t="s">
        <v>7</v>
      </c>
      <c r="F69" s="3" t="s">
        <v>8</v>
      </c>
      <c r="G69" s="3" t="s">
        <v>10</v>
      </c>
      <c r="H69" s="3" t="s">
        <v>11</v>
      </c>
      <c r="I69" s="3" t="s">
        <v>9</v>
      </c>
      <c r="J69" s="18"/>
    </row>
    <row r="70" spans="1:10" ht="15.75" x14ac:dyDescent="0.25">
      <c r="A70" s="4">
        <v>52</v>
      </c>
      <c r="B70" s="4">
        <v>7</v>
      </c>
      <c r="C70" s="4">
        <v>14</v>
      </c>
      <c r="D70" s="4">
        <v>26</v>
      </c>
      <c r="E70" s="4">
        <v>5</v>
      </c>
      <c r="F70" s="4">
        <v>0</v>
      </c>
      <c r="G70" s="4">
        <v>0</v>
      </c>
      <c r="H70" s="4">
        <v>0</v>
      </c>
      <c r="I70" s="4">
        <v>0</v>
      </c>
      <c r="J70" s="6">
        <v>100</v>
      </c>
    </row>
  </sheetData>
  <mergeCells count="16">
    <mergeCell ref="A68:A69"/>
    <mergeCell ref="B68:I68"/>
    <mergeCell ref="J68:J69"/>
    <mergeCell ref="A2:H2"/>
    <mergeCell ref="A4:A5"/>
    <mergeCell ref="B4:G4"/>
    <mergeCell ref="H4:H5"/>
    <mergeCell ref="A24:J24"/>
    <mergeCell ref="A26:A27"/>
    <mergeCell ref="B26:I26"/>
    <mergeCell ref="J26:J27"/>
    <mergeCell ref="A46:J46"/>
    <mergeCell ref="A48:A49"/>
    <mergeCell ref="B48:I48"/>
    <mergeCell ref="J48:J49"/>
    <mergeCell ref="A66:J6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K14" sqref="K14"/>
    </sheetView>
  </sheetViews>
  <sheetFormatPr defaultRowHeight="15" x14ac:dyDescent="0.25"/>
  <sheetData>
    <row r="2" spans="1:8" ht="18.75" x14ac:dyDescent="0.3">
      <c r="A2" s="11" t="s">
        <v>28</v>
      </c>
      <c r="B2" s="11"/>
      <c r="C2" s="11"/>
      <c r="D2" s="11"/>
      <c r="E2" s="11"/>
      <c r="F2" s="11"/>
      <c r="G2" s="11"/>
      <c r="H2" s="11"/>
    </row>
    <row r="3" spans="1:8" x14ac:dyDescent="0.25">
      <c r="A3" s="1"/>
    </row>
    <row r="4" spans="1:8" ht="15.75" x14ac:dyDescent="0.25">
      <c r="A4" s="7" t="s">
        <v>13</v>
      </c>
      <c r="B4" s="12" t="s">
        <v>2</v>
      </c>
      <c r="C4" s="12"/>
      <c r="D4" s="12"/>
      <c r="E4" s="12"/>
      <c r="F4" s="12"/>
      <c r="G4" s="12"/>
      <c r="H4" s="17" t="s">
        <v>3</v>
      </c>
    </row>
    <row r="5" spans="1:8" ht="15.75" x14ac:dyDescent="0.25">
      <c r="A5" s="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18"/>
    </row>
    <row r="6" spans="1:8" ht="15.75" x14ac:dyDescent="0.25">
      <c r="A6" s="4">
        <f>63+12</f>
        <v>75</v>
      </c>
      <c r="B6" s="4">
        <v>0</v>
      </c>
      <c r="C6" s="4">
        <v>2</v>
      </c>
      <c r="D6" s="4">
        <f>18+8</f>
        <v>26</v>
      </c>
      <c r="E6" s="4">
        <f>41+3</f>
        <v>44</v>
      </c>
      <c r="F6" s="4">
        <v>0</v>
      </c>
      <c r="G6" s="4">
        <v>3</v>
      </c>
      <c r="H6" s="6">
        <f>72/75*100</f>
        <v>96</v>
      </c>
    </row>
    <row r="23" spans="1:10" ht="18.75" x14ac:dyDescent="0.3">
      <c r="A23" s="11" t="s">
        <v>22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"/>
    </row>
    <row r="25" spans="1:10" ht="15.75" x14ac:dyDescent="0.25">
      <c r="A25" s="7" t="s">
        <v>13</v>
      </c>
      <c r="B25" s="12" t="s">
        <v>2</v>
      </c>
      <c r="C25" s="12"/>
      <c r="D25" s="12"/>
      <c r="E25" s="12"/>
      <c r="F25" s="12"/>
      <c r="G25" s="12"/>
      <c r="H25" s="12"/>
      <c r="I25" s="12"/>
      <c r="J25" s="17" t="s">
        <v>3</v>
      </c>
    </row>
    <row r="26" spans="1:10" ht="15.75" x14ac:dyDescent="0.25">
      <c r="A26" s="8"/>
      <c r="B26" s="3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10</v>
      </c>
      <c r="H26" s="3" t="s">
        <v>11</v>
      </c>
      <c r="I26" s="3" t="s">
        <v>9</v>
      </c>
      <c r="J26" s="18"/>
    </row>
    <row r="27" spans="1:10" ht="15.75" x14ac:dyDescent="0.25">
      <c r="A27" s="4">
        <v>55</v>
      </c>
      <c r="B27" s="4">
        <v>0</v>
      </c>
      <c r="C27" s="4">
        <v>1</v>
      </c>
      <c r="D27" s="4">
        <v>18</v>
      </c>
      <c r="E27" s="4">
        <v>29</v>
      </c>
      <c r="F27" s="4">
        <v>5</v>
      </c>
      <c r="G27" s="4">
        <v>0</v>
      </c>
      <c r="H27" s="4">
        <v>0</v>
      </c>
      <c r="I27" s="4">
        <v>2</v>
      </c>
      <c r="J27" s="4">
        <v>96.36</v>
      </c>
    </row>
    <row r="45" spans="1:10" ht="18.75" x14ac:dyDescent="0.3">
      <c r="A45" s="11" t="s">
        <v>25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"/>
    </row>
    <row r="47" spans="1:10" ht="15.75" x14ac:dyDescent="0.25">
      <c r="A47" s="7" t="s">
        <v>13</v>
      </c>
      <c r="B47" s="12" t="s">
        <v>2</v>
      </c>
      <c r="C47" s="12"/>
      <c r="D47" s="12"/>
      <c r="E47" s="12"/>
      <c r="F47" s="12"/>
      <c r="G47" s="12"/>
      <c r="H47" s="12"/>
      <c r="I47" s="12"/>
      <c r="J47" s="17" t="s">
        <v>3</v>
      </c>
    </row>
    <row r="48" spans="1:10" ht="15.75" x14ac:dyDescent="0.25">
      <c r="A48" s="8"/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10</v>
      </c>
      <c r="H48" s="3" t="s">
        <v>11</v>
      </c>
      <c r="I48" s="3" t="s">
        <v>9</v>
      </c>
      <c r="J48" s="18"/>
    </row>
    <row r="49" spans="1:10" ht="15.75" x14ac:dyDescent="0.25">
      <c r="A49" s="4">
        <v>74</v>
      </c>
      <c r="B49" s="4">
        <v>1</v>
      </c>
      <c r="C49" s="4">
        <v>8</v>
      </c>
      <c r="D49" s="4">
        <v>27</v>
      </c>
      <c r="E49" s="4">
        <v>33</v>
      </c>
      <c r="F49" s="4">
        <v>4</v>
      </c>
      <c r="G49" s="4">
        <v>0</v>
      </c>
      <c r="H49" s="4">
        <v>0</v>
      </c>
      <c r="I49" s="4">
        <v>1</v>
      </c>
      <c r="J49" s="4">
        <v>98.65</v>
      </c>
    </row>
  </sheetData>
  <mergeCells count="12">
    <mergeCell ref="A45:J45"/>
    <mergeCell ref="A47:A48"/>
    <mergeCell ref="B47:I47"/>
    <mergeCell ref="J47:J48"/>
    <mergeCell ref="A2:H2"/>
    <mergeCell ref="A4:A5"/>
    <mergeCell ref="B4:G4"/>
    <mergeCell ref="H4:H5"/>
    <mergeCell ref="A23:J23"/>
    <mergeCell ref="A25:A26"/>
    <mergeCell ref="B25:I25"/>
    <mergeCell ref="J25:J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topLeftCell="A31" workbookViewId="0">
      <selection activeCell="L20" sqref="L20"/>
    </sheetView>
  </sheetViews>
  <sheetFormatPr defaultRowHeight="15" x14ac:dyDescent="0.25"/>
  <sheetData>
    <row r="2" spans="1:8" ht="18.75" x14ac:dyDescent="0.3">
      <c r="A2" s="11" t="s">
        <v>24</v>
      </c>
      <c r="B2" s="11"/>
      <c r="C2" s="11"/>
      <c r="D2" s="11"/>
      <c r="E2" s="11"/>
      <c r="F2" s="11"/>
      <c r="G2" s="11"/>
      <c r="H2" s="11"/>
    </row>
    <row r="3" spans="1:8" x14ac:dyDescent="0.25">
      <c r="A3" s="1"/>
    </row>
    <row r="4" spans="1:8" ht="15.75" x14ac:dyDescent="0.25">
      <c r="A4" s="7" t="s">
        <v>13</v>
      </c>
      <c r="B4" s="12" t="s">
        <v>2</v>
      </c>
      <c r="C4" s="12"/>
      <c r="D4" s="12"/>
      <c r="E4" s="12"/>
      <c r="F4" s="12"/>
      <c r="G4" s="12"/>
      <c r="H4" s="17" t="s">
        <v>3</v>
      </c>
    </row>
    <row r="5" spans="1:8" ht="15.75" x14ac:dyDescent="0.25">
      <c r="A5" s="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18"/>
    </row>
    <row r="6" spans="1:8" ht="15.75" x14ac:dyDescent="0.25">
      <c r="A6" s="4">
        <v>64</v>
      </c>
      <c r="B6" s="4">
        <v>0</v>
      </c>
      <c r="C6" s="4">
        <v>4</v>
      </c>
      <c r="D6" s="4">
        <v>25</v>
      </c>
      <c r="E6" s="4">
        <v>22</v>
      </c>
      <c r="F6" s="4">
        <v>0</v>
      </c>
      <c r="G6" s="4">
        <f>A6-51</f>
        <v>13</v>
      </c>
      <c r="H6" s="4">
        <v>79.69</v>
      </c>
    </row>
    <row r="23" spans="1:8" ht="18.75" x14ac:dyDescent="0.3">
      <c r="A23" s="11" t="s">
        <v>26</v>
      </c>
      <c r="B23" s="11"/>
      <c r="C23" s="11"/>
      <c r="D23" s="11"/>
      <c r="E23" s="11"/>
      <c r="F23" s="11"/>
      <c r="G23" s="11"/>
      <c r="H23" s="11"/>
    </row>
    <row r="24" spans="1:8" x14ac:dyDescent="0.25">
      <c r="A24" s="1"/>
    </row>
    <row r="25" spans="1:8" ht="15.75" x14ac:dyDescent="0.25">
      <c r="A25" s="7" t="s">
        <v>13</v>
      </c>
      <c r="B25" s="12" t="s">
        <v>2</v>
      </c>
      <c r="C25" s="12"/>
      <c r="D25" s="12"/>
      <c r="E25" s="12"/>
      <c r="F25" s="12"/>
      <c r="G25" s="12"/>
      <c r="H25" s="17" t="s">
        <v>3</v>
      </c>
    </row>
    <row r="26" spans="1:8" ht="15.75" x14ac:dyDescent="0.25">
      <c r="A26" s="8"/>
      <c r="B26" s="3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18"/>
    </row>
    <row r="27" spans="1:8" ht="15.75" x14ac:dyDescent="0.25">
      <c r="A27" s="4">
        <v>64</v>
      </c>
      <c r="B27" s="4">
        <v>0</v>
      </c>
      <c r="C27" s="4">
        <v>5</v>
      </c>
      <c r="D27" s="4">
        <v>34</v>
      </c>
      <c r="E27" s="4">
        <v>13</v>
      </c>
      <c r="F27" s="4">
        <v>0</v>
      </c>
      <c r="G27" s="4">
        <v>12</v>
      </c>
      <c r="H27" s="4">
        <v>81.25</v>
      </c>
    </row>
    <row r="44" spans="1:8" ht="18.75" x14ac:dyDescent="0.3">
      <c r="A44" s="11" t="s">
        <v>29</v>
      </c>
      <c r="B44" s="11"/>
      <c r="C44" s="11"/>
      <c r="D44" s="11"/>
      <c r="E44" s="11"/>
      <c r="F44" s="11"/>
      <c r="G44" s="11"/>
      <c r="H44" s="11"/>
    </row>
    <row r="45" spans="1:8" x14ac:dyDescent="0.25">
      <c r="A45" s="1"/>
    </row>
    <row r="46" spans="1:8" ht="15.75" x14ac:dyDescent="0.25">
      <c r="A46" s="7" t="s">
        <v>13</v>
      </c>
      <c r="B46" s="12" t="s">
        <v>2</v>
      </c>
      <c r="C46" s="12"/>
      <c r="D46" s="12"/>
      <c r="E46" s="12"/>
      <c r="F46" s="12"/>
      <c r="G46" s="12"/>
      <c r="H46" s="17" t="s">
        <v>3</v>
      </c>
    </row>
    <row r="47" spans="1:8" ht="15.75" x14ac:dyDescent="0.25">
      <c r="A47" s="8"/>
      <c r="B47" s="3" t="s">
        <v>4</v>
      </c>
      <c r="C47" s="3" t="s">
        <v>5</v>
      </c>
      <c r="D47" s="3" t="s">
        <v>6</v>
      </c>
      <c r="E47" s="3" t="s">
        <v>7</v>
      </c>
      <c r="F47" s="3" t="s">
        <v>8</v>
      </c>
      <c r="G47" s="3" t="s">
        <v>9</v>
      </c>
      <c r="H47" s="18"/>
    </row>
    <row r="48" spans="1:8" ht="15.75" x14ac:dyDescent="0.25">
      <c r="A48" s="4">
        <v>75</v>
      </c>
      <c r="B48" s="4">
        <v>0</v>
      </c>
      <c r="C48" s="4">
        <v>2</v>
      </c>
      <c r="D48" s="4">
        <v>20</v>
      </c>
      <c r="E48" s="4">
        <v>36</v>
      </c>
      <c r="F48" s="4">
        <v>0</v>
      </c>
      <c r="G48" s="4">
        <f>75-58</f>
        <v>17</v>
      </c>
      <c r="H48" s="4" t="s">
        <v>30</v>
      </c>
    </row>
    <row r="65" spans="1:10" ht="18.75" x14ac:dyDescent="0.3">
      <c r="A65" s="11" t="s">
        <v>23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5">
      <c r="A66" s="1"/>
    </row>
    <row r="67" spans="1:10" ht="15.75" x14ac:dyDescent="0.25">
      <c r="A67" s="7" t="s">
        <v>13</v>
      </c>
      <c r="B67" s="12" t="s">
        <v>2</v>
      </c>
      <c r="C67" s="12"/>
      <c r="D67" s="12"/>
      <c r="E67" s="12"/>
      <c r="F67" s="12"/>
      <c r="G67" s="12"/>
      <c r="H67" s="12"/>
      <c r="I67" s="12"/>
      <c r="J67" s="17" t="s">
        <v>3</v>
      </c>
    </row>
    <row r="68" spans="1:10" ht="15.75" x14ac:dyDescent="0.25">
      <c r="A68" s="8"/>
      <c r="B68" s="3" t="s">
        <v>4</v>
      </c>
      <c r="C68" s="3" t="s">
        <v>5</v>
      </c>
      <c r="D68" s="3" t="s">
        <v>6</v>
      </c>
      <c r="E68" s="3" t="s">
        <v>7</v>
      </c>
      <c r="F68" s="3" t="s">
        <v>8</v>
      </c>
      <c r="G68" s="3" t="s">
        <v>10</v>
      </c>
      <c r="H68" s="3" t="s">
        <v>11</v>
      </c>
      <c r="I68" s="3" t="s">
        <v>9</v>
      </c>
      <c r="J68" s="18"/>
    </row>
    <row r="69" spans="1:10" ht="15.75" x14ac:dyDescent="0.25">
      <c r="A69" s="4">
        <v>55</v>
      </c>
      <c r="B69" s="4">
        <v>0</v>
      </c>
      <c r="C69" s="4">
        <v>6</v>
      </c>
      <c r="D69" s="4">
        <v>18</v>
      </c>
      <c r="E69" s="4">
        <v>24</v>
      </c>
      <c r="F69" s="4">
        <v>5</v>
      </c>
      <c r="G69" s="4">
        <v>0</v>
      </c>
      <c r="H69" s="4">
        <v>0</v>
      </c>
      <c r="I69" s="4">
        <v>2</v>
      </c>
      <c r="J69" s="6">
        <v>96.36</v>
      </c>
    </row>
    <row r="86" spans="1:10" ht="18.75" x14ac:dyDescent="0.3">
      <c r="A86" s="11" t="s">
        <v>27</v>
      </c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5">
      <c r="A87" s="1"/>
    </row>
    <row r="88" spans="1:10" ht="15.75" x14ac:dyDescent="0.25">
      <c r="A88" s="7" t="s">
        <v>13</v>
      </c>
      <c r="B88" s="12" t="s">
        <v>2</v>
      </c>
      <c r="C88" s="12"/>
      <c r="D88" s="12"/>
      <c r="E88" s="12"/>
      <c r="F88" s="12"/>
      <c r="G88" s="12"/>
      <c r="H88" s="12"/>
      <c r="I88" s="12"/>
      <c r="J88" s="17" t="s">
        <v>3</v>
      </c>
    </row>
    <row r="89" spans="1:10" ht="15.75" x14ac:dyDescent="0.25">
      <c r="A89" s="8"/>
      <c r="B89" s="3" t="s">
        <v>4</v>
      </c>
      <c r="C89" s="3" t="s">
        <v>5</v>
      </c>
      <c r="D89" s="3" t="s">
        <v>6</v>
      </c>
      <c r="E89" s="3" t="s">
        <v>7</v>
      </c>
      <c r="F89" s="3" t="s">
        <v>8</v>
      </c>
      <c r="G89" s="3" t="s">
        <v>10</v>
      </c>
      <c r="H89" s="3" t="s">
        <v>11</v>
      </c>
      <c r="I89" s="3" t="s">
        <v>9</v>
      </c>
      <c r="J89" s="18"/>
    </row>
    <row r="90" spans="1:10" ht="15.75" x14ac:dyDescent="0.25">
      <c r="A90" s="4">
        <v>74</v>
      </c>
      <c r="B90" s="4">
        <v>0</v>
      </c>
      <c r="C90" s="4">
        <v>8</v>
      </c>
      <c r="D90" s="4">
        <v>39</v>
      </c>
      <c r="E90" s="4">
        <v>23</v>
      </c>
      <c r="F90" s="4">
        <v>0</v>
      </c>
      <c r="G90" s="4">
        <v>0</v>
      </c>
      <c r="H90" s="4">
        <v>0</v>
      </c>
      <c r="I90" s="4">
        <v>4</v>
      </c>
      <c r="J90" s="6">
        <v>94.59</v>
      </c>
    </row>
  </sheetData>
  <mergeCells count="20">
    <mergeCell ref="A86:J86"/>
    <mergeCell ref="A88:A89"/>
    <mergeCell ref="B88:I88"/>
    <mergeCell ref="J88:J89"/>
    <mergeCell ref="A44:H44"/>
    <mergeCell ref="A46:A47"/>
    <mergeCell ref="B46:G46"/>
    <mergeCell ref="H46:H47"/>
    <mergeCell ref="A65:J65"/>
    <mergeCell ref="A67:A68"/>
    <mergeCell ref="B67:I67"/>
    <mergeCell ref="J67:J68"/>
    <mergeCell ref="A25:A26"/>
    <mergeCell ref="B25:G25"/>
    <mergeCell ref="H25:H26"/>
    <mergeCell ref="A2:H2"/>
    <mergeCell ref="A4:A5"/>
    <mergeCell ref="B4:G4"/>
    <mergeCell ref="H4:H5"/>
    <mergeCell ref="A23:H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K16" sqref="K16"/>
    </sheetView>
  </sheetViews>
  <sheetFormatPr defaultRowHeight="15" x14ac:dyDescent="0.25"/>
  <cols>
    <col min="8" max="8" width="12.85546875" customWidth="1"/>
  </cols>
  <sheetData>
    <row r="2" spans="1:8" ht="18.75" x14ac:dyDescent="0.3">
      <c r="A2" s="11" t="s">
        <v>28</v>
      </c>
      <c r="B2" s="11"/>
      <c r="C2" s="11"/>
      <c r="D2" s="11"/>
      <c r="E2" s="11"/>
      <c r="F2" s="11"/>
      <c r="G2" s="11"/>
      <c r="H2" s="11"/>
    </row>
    <row r="3" spans="1:8" x14ac:dyDescent="0.25">
      <c r="A3" s="1"/>
    </row>
    <row r="4" spans="1:8" ht="15.75" x14ac:dyDescent="0.25">
      <c r="A4" s="7" t="s">
        <v>13</v>
      </c>
      <c r="B4" s="12" t="s">
        <v>2</v>
      </c>
      <c r="C4" s="12"/>
      <c r="D4" s="12"/>
      <c r="E4" s="12"/>
      <c r="F4" s="12"/>
      <c r="G4" s="12"/>
      <c r="H4" s="17" t="s">
        <v>3</v>
      </c>
    </row>
    <row r="5" spans="1:8" ht="15.75" x14ac:dyDescent="0.25">
      <c r="A5" s="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18"/>
    </row>
    <row r="6" spans="1:8" ht="15.75" x14ac:dyDescent="0.25">
      <c r="A6" s="4">
        <f>65+11</f>
        <v>76</v>
      </c>
      <c r="B6" s="4">
        <v>0</v>
      </c>
      <c r="C6" s="4">
        <v>1</v>
      </c>
      <c r="D6" s="4">
        <f>15+6</f>
        <v>21</v>
      </c>
      <c r="E6" s="4">
        <f>42+3</f>
        <v>45</v>
      </c>
      <c r="F6" s="4">
        <v>0</v>
      </c>
      <c r="G6" s="4">
        <f>8+1</f>
        <v>9</v>
      </c>
      <c r="H6" s="6">
        <f>67/A6*100</f>
        <v>88.157894736842096</v>
      </c>
    </row>
    <row r="23" spans="1:10" ht="18.75" x14ac:dyDescent="0.3">
      <c r="A23" s="11" t="s">
        <v>31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"/>
    </row>
    <row r="25" spans="1:10" ht="15.75" x14ac:dyDescent="0.25">
      <c r="A25" s="7" t="s">
        <v>13</v>
      </c>
      <c r="B25" s="12" t="s">
        <v>2</v>
      </c>
      <c r="C25" s="12"/>
      <c r="D25" s="12"/>
      <c r="E25" s="12"/>
      <c r="F25" s="12"/>
      <c r="G25" s="12"/>
      <c r="H25" s="19" t="s">
        <v>3</v>
      </c>
      <c r="I25" s="20"/>
      <c r="J25" s="21"/>
    </row>
    <row r="26" spans="1:10" ht="15.75" x14ac:dyDescent="0.25">
      <c r="A26" s="8"/>
      <c r="B26" s="3" t="s">
        <v>4</v>
      </c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19"/>
      <c r="I26" s="22"/>
      <c r="J26" s="21"/>
    </row>
    <row r="27" spans="1:10" ht="15.75" x14ac:dyDescent="0.25">
      <c r="A27" s="4">
        <v>75</v>
      </c>
      <c r="B27" s="4">
        <v>0</v>
      </c>
      <c r="C27" s="4">
        <v>0</v>
      </c>
      <c r="D27" s="4">
        <v>15</v>
      </c>
      <c r="E27" s="4">
        <v>45</v>
      </c>
      <c r="F27" s="4">
        <v>0</v>
      </c>
      <c r="G27" s="4">
        <v>15</v>
      </c>
      <c r="H27" s="6">
        <v>80</v>
      </c>
      <c r="I27" s="5"/>
      <c r="J27" s="5"/>
    </row>
    <row r="45" spans="1:10" ht="18.75" x14ac:dyDescent="0.3">
      <c r="A45" s="11" t="s">
        <v>25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"/>
    </row>
    <row r="47" spans="1:10" ht="15.75" x14ac:dyDescent="0.25">
      <c r="A47" s="7" t="s">
        <v>13</v>
      </c>
      <c r="B47" s="12" t="s">
        <v>2</v>
      </c>
      <c r="C47" s="12"/>
      <c r="D47" s="12"/>
      <c r="E47" s="12"/>
      <c r="F47" s="12"/>
      <c r="G47" s="12"/>
      <c r="H47" s="12"/>
      <c r="I47" s="12"/>
      <c r="J47" s="17" t="s">
        <v>3</v>
      </c>
    </row>
    <row r="48" spans="1:10" ht="15.75" x14ac:dyDescent="0.25">
      <c r="A48" s="8"/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10</v>
      </c>
      <c r="H48" s="3" t="s">
        <v>11</v>
      </c>
      <c r="I48" s="3" t="s">
        <v>9</v>
      </c>
      <c r="J48" s="18"/>
    </row>
    <row r="49" spans="1:10" ht="15.75" x14ac:dyDescent="0.25">
      <c r="A49" s="4">
        <v>55</v>
      </c>
      <c r="B49" s="4">
        <v>0</v>
      </c>
      <c r="C49" s="4">
        <v>0</v>
      </c>
      <c r="D49" s="4">
        <v>13</v>
      </c>
      <c r="E49" s="4">
        <v>23</v>
      </c>
      <c r="F49" s="4">
        <v>6</v>
      </c>
      <c r="G49" s="4">
        <v>0</v>
      </c>
      <c r="H49" s="4">
        <v>0</v>
      </c>
      <c r="I49" s="4">
        <v>13</v>
      </c>
      <c r="J49" s="4">
        <v>76.36</v>
      </c>
    </row>
  </sheetData>
  <mergeCells count="13">
    <mergeCell ref="A45:J45"/>
    <mergeCell ref="A47:A48"/>
    <mergeCell ref="B47:I47"/>
    <mergeCell ref="J47:J48"/>
    <mergeCell ref="B25:G25"/>
    <mergeCell ref="H25:H26"/>
    <mergeCell ref="A2:H2"/>
    <mergeCell ref="A4:A5"/>
    <mergeCell ref="B4:G4"/>
    <mergeCell ref="H4:H5"/>
    <mergeCell ref="A23:J23"/>
    <mergeCell ref="A25:A26"/>
    <mergeCell ref="J25:J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17-18-2nd half 17</vt:lpstr>
      <vt:lpstr>17-18 1st half of 18</vt:lpstr>
      <vt:lpstr>18-19 2nd half of 18</vt:lpstr>
      <vt:lpstr>18-19 1st half of 19</vt:lpstr>
      <vt:lpstr>19-20 2nd half of 19</vt:lpstr>
      <vt:lpstr>19-20 1st half of 20</vt:lpstr>
      <vt:lpstr>20-21 2nd half of 20</vt:lpstr>
      <vt:lpstr>20-21 1st half of21</vt:lpstr>
      <vt:lpstr>21-22 2nd half of 21</vt:lpstr>
      <vt:lpstr>21-22 1st half of 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2022-10-04T10:48:57Z</dcterms:modified>
</cp:coreProperties>
</file>